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28155" windowHeight="132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list'!$F$4</definedName>
    <definedName name="MJ">'Krycí list'!$G$4</definedName>
    <definedName name="Mont">'Rekapitulace'!$H$19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'Položky'!$A$1:$K$208</definedName>
    <definedName name="_xlnm.Print_Area" localSheetId="1">'Rekapitulace'!$A$1:$I$25</definedName>
    <definedName name="PocetMJ">'Krycí list'!$G$7</definedName>
    <definedName name="Poznamka">'Krycí list'!$B$37</definedName>
    <definedName name="Projektant">'Krycí list'!$C$7</definedName>
    <definedName name="PSV">'Rekapitulace'!$F$19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'Rekapitulace'!$E$24</definedName>
    <definedName name="VRNnazev">'Rekapitulace'!$A$24</definedName>
    <definedName name="VRNproc">'Rekapitulace'!$F$24</definedName>
    <definedName name="VRNzakl">'Rekapitulace'!$G$24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<sst xmlns="http://schemas.openxmlformats.org/spreadsheetml/2006/main" count="681" uniqueCount="429">
  <si>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</si>
  <si>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</si>
  <si>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</si>
  <si>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</si>
  <si>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</si>
  <si>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</si>
  <si>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</si>
  <si>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</si>
  <si>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</si>
  <si>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</si>
  <si>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</si>
  <si>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</si>
  <si>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</si>
  <si>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</si>
  <si>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</si>
  <si>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</si>
  <si>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</si>
  <si>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</si>
  <si>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</si>
  <si>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</si>
  <si>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</si>
  <si>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</si>
  <si>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</si>
  <si>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</si>
  <si>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</si>
  <si>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</si>
  <si>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</si>
  <si>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</si>
  <si>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</si>
  <si>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</si>
  <si>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</si>
  <si>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</si>
  <si>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</si>
  <si>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</si>
  <si>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</si>
  <si>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</si>
  <si>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</si>
  <si>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</si>
  <si>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</si>
  <si>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</si>
  <si>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</si>
  <si>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</si>
  <si>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</si>
  <si>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</si>
  <si>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</si>
  <si>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</si>
  <si>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</si>
  <si>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</si>
  <si>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</si>
  <si>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</si>
  <si>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</si>
  <si>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</si>
  <si>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</si>
  <si>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</si>
  <si>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</si>
  <si>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</si>
  <si>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</si>
  <si>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</si>
  <si>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</si>
  <si>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</si>
  <si>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</si>
  <si>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</si>
  <si>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</si>
  <si>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</si>
  <si>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</si>
  <si>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</si>
  <si>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</si>
  <si>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</si>
  <si>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</si>
  <si>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</si>
  <si>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</si>
  <si>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Rekonstrukce hyg. zázemí Mateřská škola Stará Bělá</t>
  </si>
  <si>
    <t>Zdravotechnika</t>
  </si>
  <si>
    <t>3</t>
  </si>
  <si>
    <t>Svislé a kompletní konstrukce</t>
  </si>
  <si>
    <t>340 23-5211.RT2</t>
  </si>
  <si>
    <t>Zazdívka otvorů 0,0225 m2 cihlami, tl.zdi do 10cm s použitím suché maltové směsi</t>
  </si>
  <si>
    <t>kus</t>
  </si>
  <si>
    <t>340 23-5212.RT2</t>
  </si>
  <si>
    <t>Zazdívka otvorů 0,0225 m2 cihlami, tl.zdi nad 10cm s použitím suché maltové směsi</t>
  </si>
  <si>
    <t>310 23-5241.RT2</t>
  </si>
  <si>
    <t>Zazdívka otvorů pl.0,0225 m2 cihlami, tl.zdi 30 cm s použitím suché maltové směsi</t>
  </si>
  <si>
    <t>310 23-5251.RT2</t>
  </si>
  <si>
    <t>Zazdívka otvorů pl.0,0225 m2 cihlami, tl.zdi 45 cm s použitím suché maltové směsi</t>
  </si>
  <si>
    <t>342 26-7111.RT3</t>
  </si>
  <si>
    <t>Obklad trámů sádrokartonem dvoustranný do 0,5/0,5m desky standard impreg. tl. 12,5 mm (odpad č. 2)</t>
  </si>
  <si>
    <t>m</t>
  </si>
  <si>
    <t>342 26-3410.R00</t>
  </si>
  <si>
    <t>Osazení revizních dvířek do SDK příček, do 0,25 m2</t>
  </si>
  <si>
    <t>4</t>
  </si>
  <si>
    <t>Vodorovné konstrukce</t>
  </si>
  <si>
    <t>411 38-7531.R00</t>
  </si>
  <si>
    <t>Zabetonování otvorů 0,25 m2 ve stropech a klenbách</t>
  </si>
  <si>
    <t>61</t>
  </si>
  <si>
    <t>Upravy povrchů vnitřní</t>
  </si>
  <si>
    <t>611 40-1111.RT2</t>
  </si>
  <si>
    <t>Oprava omítky na stropech o ploše do 0,09 m2 s použitím suché maltové směsi</t>
  </si>
  <si>
    <t>611 40-3399.R00</t>
  </si>
  <si>
    <t>Hrubá výplň rýh maltou ve stropech (0,07x0,5)+(0,15x0,5)</t>
  </si>
  <si>
    <t>m2</t>
  </si>
  <si>
    <t>612 40-1191.RT2</t>
  </si>
  <si>
    <t>Omítka malých ploch vnitřních stěn do 0,09 m2 s použitím suché maltové směsi</t>
  </si>
  <si>
    <t>612 40-3384.R00</t>
  </si>
  <si>
    <t>Hrubá výplň rýh ve stěnách do 7x7 cm maltou ze SMS</t>
  </si>
  <si>
    <t>612 40-3386.R00</t>
  </si>
  <si>
    <t>Hrubá výplň rýh ve stěnách do 10x10cm maltou z SMS</t>
  </si>
  <si>
    <t>612 40-3388.R00</t>
  </si>
  <si>
    <t>Hrubá výplň rýh ve stěnách do 15x15cm maltou z SMS</t>
  </si>
  <si>
    <t>612 40-3399.R00</t>
  </si>
  <si>
    <t>Hrubá výplň rýh ve stěnách maltou  0,2x7,4=1,48 m2</t>
  </si>
  <si>
    <t>97</t>
  </si>
  <si>
    <t>Prorážení otvorů</t>
  </si>
  <si>
    <t>971 03-3131.R00</t>
  </si>
  <si>
    <t>Vybourání otvorů zeď cihel. d=6 cm, tl. 15 cm, MVC (kanalizace DN 50 od U2)</t>
  </si>
  <si>
    <t>971 03-3141.R00</t>
  </si>
  <si>
    <t>Vybourání otvorů zeď cihel. d=6 cm, tl. 30 cm, MVC (odpad 50 od U1, S)</t>
  </si>
  <si>
    <t>Vybourání otvorů zeď cihel. d=6 cm, tl. 30 cm, MVC (SV, TV, MV samostatně)</t>
  </si>
  <si>
    <t>971 03-3231.R00</t>
  </si>
  <si>
    <t>Vybourání otv. zeď cihel. 0,0225 m2, tl. 15cm, MVC (kanalizace ležatá 110)</t>
  </si>
  <si>
    <t>Vybourání otv. zeď cihel. 0,0225 m2, tl. 15cm, MVC (SV+TV)</t>
  </si>
  <si>
    <t>971 03-3241.R00</t>
  </si>
  <si>
    <t>Vybourání otv. zeď cihel. 0,0225 m2, tl. 30cm, MVC (SV+TV)</t>
  </si>
  <si>
    <t>Vybourání otv. zeď cihel. 0,0225 m2, tl. 30cm, MVC (odpad 110 od WC1)</t>
  </si>
  <si>
    <t>971 03-3251.R00</t>
  </si>
  <si>
    <t>Vybourání otv. zeď cihel. 0,0225 m2, tl. 45cm, MVC (SV+TV)</t>
  </si>
  <si>
    <t>Vybourání otv. zeď cihel. 0,0225 m2, tl. 45cm, MVC (odvětrání přes zeď)</t>
  </si>
  <si>
    <t>972 03-3171.R00</t>
  </si>
  <si>
    <t>Vybourání otvorů cih. klenba 0,0225 m2, tl. 45 cm (odpady 50, 110, voda)</t>
  </si>
  <si>
    <t>972 01-2211.R00</t>
  </si>
  <si>
    <t>Vybourání otvorů strop prefa pl. 0,09 m2, nad 12cm (nad střechu)</t>
  </si>
  <si>
    <t>973 03-1151.R00</t>
  </si>
  <si>
    <t>Vysekání výklenků zeď cihel. MVC, pl. nad 0,25 m2 pro WC Kombifix (0,5x0,8x0,15)x10= 0,6</t>
  </si>
  <si>
    <t>m3</t>
  </si>
  <si>
    <t>Vysekání výklenků zeď cihel. MVC, pl. nad 0,25 m2 nika pro vodoměr na TV (0,4x0,25x0,15) = 0,015</t>
  </si>
  <si>
    <t>Vysekání výklenků zeď cihel. MVC, pl. nad 0,25 m2 nika pro TSV (0,3x0,3x0,15) = 0,014</t>
  </si>
  <si>
    <t>973 03-1719.R00</t>
  </si>
  <si>
    <t>Vysekání kapes podhled kleneb cihel. 15 x15 x10 cm (SV+TV+CV ve sklepě)</t>
  </si>
  <si>
    <t>Vysekání kapes podhled kleneb cihel. 15 x15 x10 cm (odpad 110)</t>
  </si>
  <si>
    <t>974 03-1142.R00</t>
  </si>
  <si>
    <t>Vysekání rýh ve zdi cihelné 7 x 7 cm  (vodovod samostatně)</t>
  </si>
  <si>
    <t>Vysekání rýh ve zdi cihelné 7 x 7 cm (kanal. DN50)</t>
  </si>
  <si>
    <t>974 03-1143.R00</t>
  </si>
  <si>
    <t>Vysekání rýh ve zdi cihelné 7 x 10 cm (SV+TV)</t>
  </si>
  <si>
    <t>974 03-1164.R00</t>
  </si>
  <si>
    <t>Vysekání rýh ve zdi cihelné 15 x 15 cm (odpady 110</t>
  </si>
  <si>
    <t>974 03-1155.R00</t>
  </si>
  <si>
    <t>Vysekání rýh ve zdi cihelné 10 x 20 cm (SV+TV+CV)</t>
  </si>
  <si>
    <t>974 04-2542.R00</t>
  </si>
  <si>
    <t>Vysekání rýh betonová, monolitická dlažba 7x7 cm  (odpad od S)</t>
  </si>
  <si>
    <t>974 04-2564.R00</t>
  </si>
  <si>
    <t>Vysekání rýh betonová, monolitická dlažba 15x15 cm (odpad 110 od VL)</t>
  </si>
  <si>
    <t>979 01-1111.R00</t>
  </si>
  <si>
    <t>Svislá doprava suti a vybour. hmot za 2.NP a 1.PP</t>
  </si>
  <si>
    <t>t</t>
  </si>
  <si>
    <t>979 99-0001.R00</t>
  </si>
  <si>
    <t>Poplatek za skládku suti - směs betonu a cihel</t>
  </si>
  <si>
    <t>979 08-1111.R00</t>
  </si>
  <si>
    <t>Odvoz suti a vybour. hmot na skládku do 1 km</t>
  </si>
  <si>
    <t>979 08-1121.R00</t>
  </si>
  <si>
    <t>Příplatek k odvozu za každý další 1 km 2,9529x9 km = 26,58</t>
  </si>
  <si>
    <t>979 08-2111.R00</t>
  </si>
  <si>
    <t>Vnitrostaveništní doprava suti do 10 m</t>
  </si>
  <si>
    <t>979 08-2121.R00</t>
  </si>
  <si>
    <t>Příplatek k vnitrost. dopravě suti za dalších 5 m</t>
  </si>
  <si>
    <t>99</t>
  </si>
  <si>
    <t>Staveništní přesun hmot</t>
  </si>
  <si>
    <t>999 28-1105.R00</t>
  </si>
  <si>
    <t>Přesun hmot pro opravy a údržbu do výšky 6 m 0,32+0,5+1,68=2,5</t>
  </si>
  <si>
    <t>713</t>
  </si>
  <si>
    <t>Izolace tepelné</t>
  </si>
  <si>
    <t>713 57-1115.R00</t>
  </si>
  <si>
    <t>Požárně ochranná manžeta hl. 60mm, EI 90, D 110 mm (odpad č.1)</t>
  </si>
  <si>
    <t>998 71-3201.R00</t>
  </si>
  <si>
    <t>Přesun hmot pro izolace tepelné, výšky do 6 m</t>
  </si>
  <si>
    <t>721</t>
  </si>
  <si>
    <t>Vnitřní kanalizace</t>
  </si>
  <si>
    <t>721 17-6103.R00</t>
  </si>
  <si>
    <t>Potrubí HT připojovací D 50 x 1,8 mm</t>
  </si>
  <si>
    <t>721 17-6105.R00</t>
  </si>
  <si>
    <t>Potrubí HT připojovací D 110 x 2,7 mm</t>
  </si>
  <si>
    <t>721 17-6113.R00</t>
  </si>
  <si>
    <t>Potrubí HT odpadní svislé D 50 x 1,8 mm</t>
  </si>
  <si>
    <t>721 17-6114.R00</t>
  </si>
  <si>
    <t>Potrubí HT odpadní svislé D 75 x 1,9 mm</t>
  </si>
  <si>
    <t>721 17-6115.R00</t>
  </si>
  <si>
    <t>Potrubí HT odpadní svislé D 110 x 2,7 mm</t>
  </si>
  <si>
    <t>721 17-6135.R00</t>
  </si>
  <si>
    <t>Potrubí HT svodné (ležaté) zavěšené D 110 x 2,7 mm</t>
  </si>
  <si>
    <t>721 19-4104.R00</t>
  </si>
  <si>
    <t>Vyvedení odpadních výpustek D 40 x 1,8 (umyvadla sprchy)</t>
  </si>
  <si>
    <t>721 19-4109.R00</t>
  </si>
  <si>
    <t>Vyvedení odpadních výpustek D 110 x 2,3 (WC, VL)</t>
  </si>
  <si>
    <t>721 21-3235.R00</t>
  </si>
  <si>
    <t>Žlab odtokový KLASIK,ke zdi,děrov.rošt, dl. 900mm</t>
  </si>
  <si>
    <t>Žlab odtokový KLASIK,mezi 3 zdi,děrov.rošt dl. 900mm</t>
  </si>
  <si>
    <t>721 27-3160.R00</t>
  </si>
  <si>
    <t>Hlavice ventilační přivětrávací HL904</t>
  </si>
  <si>
    <t>721 29-0111.R00</t>
  </si>
  <si>
    <t>Zkouška těsnosti kanalizace vodou DN 125</t>
  </si>
  <si>
    <t>998 72-1201.R00</t>
  </si>
  <si>
    <t>Přesun hmot pro vnitřní kanalizaci, výšky do 6 m</t>
  </si>
  <si>
    <t>721 17-1803.R00</t>
  </si>
  <si>
    <t>Demontáž potrubí z PVC do D 75 mm</t>
  </si>
  <si>
    <t>721 17-1808.R00</t>
  </si>
  <si>
    <t>Demontáž potrubí z PVC do D 114 mm</t>
  </si>
  <si>
    <t>721 22-0801.R00</t>
  </si>
  <si>
    <t>Demontáž zápachové uzávěrky DN 70 (S)</t>
  </si>
  <si>
    <t>721 29-0821.R00</t>
  </si>
  <si>
    <t>Přesun vybouraných hmot - kanalizace, H do 6 m</t>
  </si>
  <si>
    <t>721 17-0965.R00</t>
  </si>
  <si>
    <t>Oprava - propojení dosavadního potrubí PVC D 110</t>
  </si>
  <si>
    <t>721 17-0975.R00</t>
  </si>
  <si>
    <t>Oprava potrubí z PVC, krácení trub D 110 mm</t>
  </si>
  <si>
    <t>721 30-0922.R00</t>
  </si>
  <si>
    <t>Pročištění ležatých svodů do DN 300</t>
  </si>
  <si>
    <t>722</t>
  </si>
  <si>
    <t>Vnitřní vodovod</t>
  </si>
  <si>
    <t>722 17-2311.R00</t>
  </si>
  <si>
    <t>Potrubí z PPR CLASSIC, studená, D 20x2,8 mm</t>
  </si>
  <si>
    <t>722 17-2312.R00</t>
  </si>
  <si>
    <t>Potrubí z PPR CLASSIC, studená, D 25x3,5 mm</t>
  </si>
  <si>
    <t>722 17-2313.R00</t>
  </si>
  <si>
    <t>Potrubí z PPR CLASSIC, studená, D 32x4,4 mm</t>
  </si>
  <si>
    <t>722 17-2314.R00</t>
  </si>
  <si>
    <t>Potrubí z PPR CLASSIC, studená, D 40x5,5 mm</t>
  </si>
  <si>
    <t>722 17-2331.R00</t>
  </si>
  <si>
    <t>Potrubí z PPR FASER, teplá, D 20x3,4 mm</t>
  </si>
  <si>
    <t>722 17-2332.R00</t>
  </si>
  <si>
    <t>Potrubí z PPR FASER, teplá, D 25x4,2 mm</t>
  </si>
  <si>
    <t>722 17-2333.R00</t>
  </si>
  <si>
    <t>Potrubí z PPR FASER, teplá, D 32x5,4 mm</t>
  </si>
  <si>
    <t>722 17-2334.R00</t>
  </si>
  <si>
    <t>Potrubí z PPR FASER, teplá, D 40x6,7 mm</t>
  </si>
  <si>
    <t>722 18-1213.RT7</t>
  </si>
  <si>
    <t>Izolace návleková MIRELON PRO tl. stěny 13 mm vnitřní průměr 22 mm, na SV</t>
  </si>
  <si>
    <t>Izolace návleková MIRELON PRO tl. stěny 13 mm vnitřní průměr 22 mm, na TV</t>
  </si>
  <si>
    <t>722 18-1213.RT8</t>
  </si>
  <si>
    <t>Izolace návleková MIRELON PRO tl. stěny 13 mm vnitřní průměr 25 mm, na SV</t>
  </si>
  <si>
    <t>Izolace návleková MIRELON PRO tl. stěny 13 mm vnitřní průměr 25 mm, na TV</t>
  </si>
  <si>
    <t>722 18-1213.RU1</t>
  </si>
  <si>
    <t>Izolace návleková MIRELON PRO tl. stěny 13 mm vnitřní průměr 32 mm, na SV</t>
  </si>
  <si>
    <t>Izolace návleková MIRELON PRO tl. stěny 13 mm vnitřní průměr 32 mm, na TV</t>
  </si>
  <si>
    <t>722 18-1213.RV9</t>
  </si>
  <si>
    <t>Izolace návleková MIRELON PRO tl. stěny 13 mm vnitřní průměr 40 mm, na SV</t>
  </si>
  <si>
    <t>722 18-1213.RZ2</t>
  </si>
  <si>
    <t>Izolace návleková MIRELON PRO tl. stěny 13 mm vnitřní průměr 110 mm, odpad č. 1, 2</t>
  </si>
  <si>
    <t>722 18-1214.RT7</t>
  </si>
  <si>
    <t>Izolace návleková MIRELON PRO tl. stěny 20 mm vnitřní průměr 22 mm, na CV</t>
  </si>
  <si>
    <t>722 18-1214.RT8</t>
  </si>
  <si>
    <t>Izolace návleková MIRELON PRO tl. stěny 20 mm vnitřní průměr 25 mm, na TV</t>
  </si>
  <si>
    <t>722 18-1214.RU1</t>
  </si>
  <si>
    <t>Izolace návleková MIRELON PRO tl. stěny 20 mm vnitřní průměr 32 mm, na TV</t>
  </si>
  <si>
    <t>722 18-1214.RV9</t>
  </si>
  <si>
    <t>Izolace návleková MIRELON PRO tl. stěny 20 mm vnitřní průměr 40 mm, na TV</t>
  </si>
  <si>
    <t>722 19-0401.R00</t>
  </si>
  <si>
    <t>Vyvedení a upevnění výpustek DN 15</t>
  </si>
  <si>
    <t>722 19-1132.R00</t>
  </si>
  <si>
    <t>Hadice sanitární flexibilní, DN 15, délka 0,4 m k výlevce</t>
  </si>
  <si>
    <t>soubor</t>
  </si>
  <si>
    <t>722 20-2442.R00</t>
  </si>
  <si>
    <t>Kohout kulový rozeb.s výpustí PP-R INSTAPLAST D 20</t>
  </si>
  <si>
    <t>722 20-2445.R00</t>
  </si>
  <si>
    <t>Kohout kulový rozeb.s výpustí PP-R INSTAPLAST D 40</t>
  </si>
  <si>
    <t>319-45160</t>
  </si>
  <si>
    <t>T-kus  1570G   3/8'' x 3/8'' x 3/8'' mosazné, k U2</t>
  </si>
  <si>
    <t>722 22-1112.R00</t>
  </si>
  <si>
    <t>Kohout vypouštěcí kulový, IVAR.EURO M DN 15</t>
  </si>
  <si>
    <t>722 23-5164.R00</t>
  </si>
  <si>
    <t>Kohout kulový,vnitřní-vnější z.IVAR PERFECTA DN 32</t>
  </si>
  <si>
    <t>722 23-7622.R00</t>
  </si>
  <si>
    <t>Ventil zpětný,2xvnitřní závit GIACOMINI R60 DN 20</t>
  </si>
  <si>
    <t>722 23-7624.R00</t>
  </si>
  <si>
    <t>Ventil zpětný,2xvnitřní závit GIACOMINI R60 DN 32</t>
  </si>
  <si>
    <t>722 26-5213.R00</t>
  </si>
  <si>
    <t>Vodoměr domovní FLODIS DN 20x190mm, Qn 2,5</t>
  </si>
  <si>
    <t>722 28-0106.R00</t>
  </si>
  <si>
    <t>Tlaková zkouška vodovodního potrubí DN 32</t>
  </si>
  <si>
    <t>722 28-0107.R00</t>
  </si>
  <si>
    <t>Tlaková zkouška vodovodního potrubí DN 40</t>
  </si>
  <si>
    <t>722 29-0234.R00</t>
  </si>
  <si>
    <t>Proplach a dezinfekce vodovod.potrubí DN 80</t>
  </si>
  <si>
    <t>998 72-2201.R00</t>
  </si>
  <si>
    <t>Přesun hmot pro vnitřní vodovod, výšky do 6 m</t>
  </si>
  <si>
    <t>722 13-0801.R00</t>
  </si>
  <si>
    <t>Demontáž potrubí ocelových závitových DN 25</t>
  </si>
  <si>
    <t>722 13-0821.R00</t>
  </si>
  <si>
    <t>Demontáž šroubení do G 6/4</t>
  </si>
  <si>
    <t>722 13-0831.R00</t>
  </si>
  <si>
    <t>Demontáž nástěnky</t>
  </si>
  <si>
    <t>722 17-0801.R00</t>
  </si>
  <si>
    <t>Demontáž rozvodů vody z plastů do D 32</t>
  </si>
  <si>
    <t>722 18-1812.R00</t>
  </si>
  <si>
    <t>Demontáž plstěných pásů z trub D 50</t>
  </si>
  <si>
    <t>722 22-0851.R00</t>
  </si>
  <si>
    <t>Demontáž armatur s jedním závitem G 3/4</t>
  </si>
  <si>
    <t>722 22-0861.R00</t>
  </si>
  <si>
    <t>Demontáž armatur s dvěma závity G 3/4</t>
  </si>
  <si>
    <t>722 22-0862.R00</t>
  </si>
  <si>
    <t>Demontáž armatur s dvěma závity G 5/4</t>
  </si>
  <si>
    <t>722 26-0811.R00</t>
  </si>
  <si>
    <t>Demontáž vodoměrů závitových G 1/2 (přesun vodoměru Domova pro seniory)</t>
  </si>
  <si>
    <t>722 29-0821.R00</t>
  </si>
  <si>
    <t>Přesun vybouraných hmot - vodovody, H do 6 m</t>
  </si>
  <si>
    <t>722 17-2962.R00</t>
  </si>
  <si>
    <t>Vsazení odbočky do plast. potrubí polyf. D 20 mm</t>
  </si>
  <si>
    <t>722 17-2965.R00</t>
  </si>
  <si>
    <t>Vsazení odbočky do plast. potrubí polyf. D 40 mm</t>
  </si>
  <si>
    <t>722 19-0901.R00</t>
  </si>
  <si>
    <t>Uzavření/otevření vodovodního potrubí při opravě</t>
  </si>
  <si>
    <t>722 22-0991.R00</t>
  </si>
  <si>
    <t>Zpětná montáž armatur s dvěma závity G 3/4 (stáv. kohouty u vodoměru pro Domov důchodců)</t>
  </si>
  <si>
    <t>722 26-0921.R00</t>
  </si>
  <si>
    <t>Zpětná montáž vodoměrů závitových G 1/2 (vodoměr Domov pro seniory)</t>
  </si>
  <si>
    <t>724</t>
  </si>
  <si>
    <t>Strojní vybavení</t>
  </si>
  <si>
    <t>724 23-9111.R00</t>
  </si>
  <si>
    <t>Montáž tlakoměru s pouzdrem nebo stonkem a jímkou</t>
  </si>
  <si>
    <t>NC</t>
  </si>
  <si>
    <t>Manometr axiální MA 63, 0-10 bar,zadní přípoj 1/4"</t>
  </si>
  <si>
    <t>725</t>
  </si>
  <si>
    <t>Zařizovací předměty</t>
  </si>
  <si>
    <t>725 03-4111.R00</t>
  </si>
  <si>
    <t>Klozet závěsný PRIMO + sedátko, bílý</t>
  </si>
  <si>
    <t>725 11-9306.R00</t>
  </si>
  <si>
    <t>Montáž klozetu závěsného</t>
  </si>
  <si>
    <t>642-22175</t>
  </si>
  <si>
    <t>Klozet závěsný Nova Top Junior odpad vodorovný</t>
  </si>
  <si>
    <t>725 03-7111.R00</t>
  </si>
  <si>
    <t>Umyvadlo na šrouby PRIMO, 50 cm, bílé, s otvorem</t>
  </si>
  <si>
    <t>Umyv. chromovaný sifón s převlečnou maticí 5/4" odpad 32 mm</t>
  </si>
  <si>
    <t>Umyvadlový nerezový vtok 5/4", s mřížkou</t>
  </si>
  <si>
    <t>725 01-9101.R00</t>
  </si>
  <si>
    <t>Výlevka stojící MIRA 5104.6 s plastovou mřížkou</t>
  </si>
  <si>
    <t>725 11-2011.R00</t>
  </si>
  <si>
    <t>Souprava zvukizolační mezi klozet a stěnu GEBERIT</t>
  </si>
  <si>
    <t>725 11-9105.R00</t>
  </si>
  <si>
    <t>Montáž splachovacích nádrží vysokopoložených kVL</t>
  </si>
  <si>
    <t>Univerzální WC splach. plastová nádržka Alca UNI A 94, vč. splach. trubky (k VL)</t>
  </si>
  <si>
    <t>725 21-9401.R00</t>
  </si>
  <si>
    <t>Montáž umyvadel na šrouby do zdiva U1</t>
  </si>
  <si>
    <t>725 29-9101.R00</t>
  </si>
  <si>
    <t>Montáž koupelnových doplňků - mýdelníků, držáků zásobníků, dávkovačů, věšáků</t>
  </si>
  <si>
    <t>Zásobník skládaných papírových ručníků 462 HT-KS kovový, bílý, imbus, kód 611050</t>
  </si>
  <si>
    <t>Zásobník toaletního papíru 461 G20-KS, kovový bílý,velký, kód 613110</t>
  </si>
  <si>
    <t>Dávkovač tekutého mýdla 0,35 l, kouřový, č. 561a kód 621436</t>
  </si>
  <si>
    <t>Koš plastový na papírové ručníky, bílý č.4021 kód 301290</t>
  </si>
  <si>
    <t>Koš nerezový, nášlapný 5 l, kód 301865</t>
  </si>
  <si>
    <t>Dvojháček OMEGA E, chrom, č. 104106032 (do S)</t>
  </si>
  <si>
    <t>725 81-9402.R00</t>
  </si>
  <si>
    <t>Montáž ventilu rohového bez trubičky G 1/2</t>
  </si>
  <si>
    <t>Rohový ventil s filtrem 1/2" x 3/8"</t>
  </si>
  <si>
    <t>725 32-9101.R00</t>
  </si>
  <si>
    <t>Montáž dřezů dvojitých (zpětná montáž stáv. DD)</t>
  </si>
  <si>
    <t>725 82-9201.R00</t>
  </si>
  <si>
    <t>Montáž baterie umyv.a dřezové nástěnné chromové</t>
  </si>
  <si>
    <t>Nástěnná páková baterie Polar New PN 03B s plochým ústím dl. 200 mm, rozteč 150 mm k U1, VL</t>
  </si>
  <si>
    <t>725 82-9301.R00</t>
  </si>
  <si>
    <t>Montáž baterie umyv.a dřezové stojánkové</t>
  </si>
  <si>
    <t>Stojánková umyv. páková baterie Polar New PN 15  s otáčivým ústím dl. 150 mm</t>
  </si>
  <si>
    <t>725 84-9302.R00</t>
  </si>
  <si>
    <t>Montáž držáku sprchy</t>
  </si>
  <si>
    <t>Držák sprchy pohyblivý Magic comfort SP 403, chrom z ABS 25/600 mm</t>
  </si>
  <si>
    <t>725 84-9200.R00</t>
  </si>
  <si>
    <t>Montáž baterií sprchových, nastavitelná výška</t>
  </si>
  <si>
    <t>Sprchová páková baterie Polar New PN 80B, rozteč  150 mm</t>
  </si>
  <si>
    <t>Sprch. hadice kovová SH 358, dl. 150 cm, 1/2"x1/2" chrom</t>
  </si>
  <si>
    <t>Sprch. růžice třípolohová Azalea SR 707, z ABS 65 mm, dl. 210 mm, chrom</t>
  </si>
  <si>
    <t>Držák na mýdlo SP 252, oválný z PVC, k uchycení na držák sprchy profilu 25 mm</t>
  </si>
  <si>
    <t>725 98-9101.R00</t>
  </si>
  <si>
    <t>Montáž dvířek kovových i z PH</t>
  </si>
  <si>
    <t>553-47585</t>
  </si>
  <si>
    <t>Dvířka vanová magnetická MD 200x200 mm k čistícímu kusu</t>
  </si>
  <si>
    <t>553-47588</t>
  </si>
  <si>
    <t>Dvířka vanová magnetická MD 400x250 mm k vodoměru</t>
  </si>
  <si>
    <t>553-47582</t>
  </si>
  <si>
    <t>Dvířka vanová magnetická MD 300x300 mm, k TSV</t>
  </si>
  <si>
    <t>998 72-5201.R00</t>
  </si>
  <si>
    <t>Přesun hmot pro zařizovací předměty, výšky do 6 m</t>
  </si>
  <si>
    <t>725 11-0811.R00</t>
  </si>
  <si>
    <t>Demontáž klozetů splachovacích</t>
  </si>
  <si>
    <t>725 12-2817.R00</t>
  </si>
  <si>
    <t>Demontáž pisoárů bez nádrže + 1 záchodkem</t>
  </si>
  <si>
    <t>725 21-0821.R00</t>
  </si>
  <si>
    <t>Demontáž umyvadel bez výtokových armatur</t>
  </si>
  <si>
    <t>725 32-0822.R00</t>
  </si>
  <si>
    <t>Demontáž dřezů dvojitých v kuchyň.sestavách</t>
  </si>
  <si>
    <t>725 53-0823.R00</t>
  </si>
  <si>
    <t>Demontáž, zásobník elektrický tlakový  200 l</t>
  </si>
  <si>
    <t>725 59-0811.R00</t>
  </si>
  <si>
    <t>Přesun vybour.hmot, zařizovací předměty H 6 m</t>
  </si>
  <si>
    <t>725 81-0811.R00</t>
  </si>
  <si>
    <t>Demontáž ventilu výtokového nástěnného</t>
  </si>
  <si>
    <t>Demontáž ventilu rohového nástěnného</t>
  </si>
  <si>
    <t>725 82-0801.R00</t>
  </si>
  <si>
    <t>Demontáž baterie nástěnné do G 3/4</t>
  </si>
  <si>
    <t>725 86-0811.R00</t>
  </si>
  <si>
    <t>Demontáž uzávěrek zápachových jednoduchých</t>
  </si>
  <si>
    <t>725 86-0812.R00</t>
  </si>
  <si>
    <t>Demontáž uzávěrek zápachových dvojitých (u DD)</t>
  </si>
  <si>
    <t>725 99-1811.R00</t>
  </si>
  <si>
    <t>Demontáž konzol jednoduchých</t>
  </si>
  <si>
    <t>725 21-0911.R00</t>
  </si>
  <si>
    <t>Demontáž a zpět.montáž umyvadla bez výtok.armtur. (Ustáv. v kuchyni)</t>
  </si>
  <si>
    <t>725 21-0983.R00</t>
  </si>
  <si>
    <t>Zpětná montáž zápachové uzávěrky (Ustáv.,DD)</t>
  </si>
  <si>
    <t>725 31-0921.R00</t>
  </si>
  <si>
    <t>Zpětná montáž dřezu ocelového 2dílného (v kuchyni)</t>
  </si>
  <si>
    <t>725 80-0911.R00</t>
  </si>
  <si>
    <t>Zpětná montáž ventilu nástěnného (Ustáv., DD)</t>
  </si>
  <si>
    <t>726</t>
  </si>
  <si>
    <t>Instalační prefabrikáty</t>
  </si>
  <si>
    <t>726 21-1123.R00</t>
  </si>
  <si>
    <t>Modul-WC Kombifix Eco, UP320, h 108 cm</t>
  </si>
  <si>
    <t>Ovládací tlačítko SIGMA 01 bílé, pro dvojí  splachování 3 a 6 l</t>
  </si>
  <si>
    <t>998 72-6221.R00</t>
  </si>
  <si>
    <t>Přesun hmot pro předstěnové systémy, výšky do 6 m</t>
  </si>
  <si>
    <t>734</t>
  </si>
  <si>
    <t>Armatury</t>
  </si>
  <si>
    <t>734 20-9124.R00</t>
  </si>
  <si>
    <t>Montáž armatur závitových,se 3závity, G 3/4</t>
  </si>
  <si>
    <t>Trojcestný termostatický směšovací ventil DANFOSS TVM-W20 1", AG 003Z1125, DN 20</t>
  </si>
  <si>
    <t>734 41-3122.R00</t>
  </si>
  <si>
    <t>Teploměr IVAR.TP 120 A, D 63 / dl.jímky 50 mm</t>
  </si>
  <si>
    <t>998 73-4201.R00</t>
  </si>
  <si>
    <t>Přesun hmot pro armatury, výšky do 6 m</t>
  </si>
  <si>
    <t>Ing.Věra Menšíková</t>
  </si>
  <si>
    <t xml:space="preserve">Úřad městského obvodu Stará Bělá </t>
  </si>
  <si>
    <t>V.2014</t>
  </si>
  <si>
    <t>WC sedátko Flora Kids, ergonomické, bez poklopu, s antibakteriálním povrchem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</si>
</sst>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.00\ &quot;Kč&quot;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70" fontId="0" fillId="0" borderId="25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70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2" fillId="0" borderId="0" xfId="46" applyFont="1" applyBorder="1">
      <alignment/>
      <protection/>
    </xf>
    <xf numFmtId="3" fontId="32" fillId="0" borderId="0" xfId="46" applyNumberFormat="1" applyFont="1" applyBorder="1" applyAlignment="1">
      <alignment horizontal="right"/>
      <protection/>
    </xf>
    <xf numFmtId="4" fontId="32" fillId="0" borderId="0" xfId="46" applyNumberFormat="1" applyFont="1" applyBorder="1">
      <alignment/>
      <protection/>
    </xf>
    <xf numFmtId="0" fontId="3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L28" sqref="L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72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176"/>
      <c r="D7" s="177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6" t="s">
        <v>426</v>
      </c>
      <c r="D8" s="177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78" t="s">
        <v>425</v>
      </c>
      <c r="F11" s="179"/>
      <c r="G11" s="180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 t="s">
        <v>427</v>
      </c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75"/>
      <c r="C37" s="175"/>
      <c r="D37" s="175"/>
      <c r="E37" s="175"/>
      <c r="F37" s="175"/>
      <c r="G37" s="175"/>
      <c r="H37" t="s">
        <v>4</v>
      </c>
    </row>
    <row r="38" spans="1:8" ht="12.75" customHeight="1">
      <c r="A38" s="68"/>
      <c r="B38" s="175"/>
      <c r="C38" s="175"/>
      <c r="D38" s="175"/>
      <c r="E38" s="175"/>
      <c r="F38" s="175"/>
      <c r="G38" s="175"/>
      <c r="H38" t="s">
        <v>4</v>
      </c>
    </row>
    <row r="39" spans="1:8" ht="12.75">
      <c r="A39" s="68"/>
      <c r="B39" s="175"/>
      <c r="C39" s="175"/>
      <c r="D39" s="175"/>
      <c r="E39" s="175"/>
      <c r="F39" s="175"/>
      <c r="G39" s="175"/>
      <c r="H39" t="s">
        <v>4</v>
      </c>
    </row>
    <row r="40" spans="1:8" ht="12.75">
      <c r="A40" s="68"/>
      <c r="B40" s="175"/>
      <c r="C40" s="175"/>
      <c r="D40" s="175"/>
      <c r="E40" s="175"/>
      <c r="F40" s="175"/>
      <c r="G40" s="175"/>
      <c r="H40" t="s">
        <v>4</v>
      </c>
    </row>
    <row r="41" spans="1:8" ht="12.75">
      <c r="A41" s="68"/>
      <c r="B41" s="175"/>
      <c r="C41" s="175"/>
      <c r="D41" s="175"/>
      <c r="E41" s="175"/>
      <c r="F41" s="175"/>
      <c r="G41" s="175"/>
      <c r="H41" t="s">
        <v>4</v>
      </c>
    </row>
    <row r="42" spans="1:8" ht="12.75">
      <c r="A42" s="68"/>
      <c r="B42" s="175"/>
      <c r="C42" s="175"/>
      <c r="D42" s="175"/>
      <c r="E42" s="175"/>
      <c r="F42" s="175"/>
      <c r="G42" s="175"/>
      <c r="H42" t="s">
        <v>4</v>
      </c>
    </row>
    <row r="43" spans="1:8" ht="12.75">
      <c r="A43" s="68"/>
      <c r="B43" s="175"/>
      <c r="C43" s="175"/>
      <c r="D43" s="175"/>
      <c r="E43" s="175"/>
      <c r="F43" s="175"/>
      <c r="G43" s="175"/>
      <c r="H43" t="s">
        <v>4</v>
      </c>
    </row>
    <row r="44" spans="1:8" ht="12.75">
      <c r="A44" s="68"/>
      <c r="B44" s="175"/>
      <c r="C44" s="175"/>
      <c r="D44" s="175"/>
      <c r="E44" s="175"/>
      <c r="F44" s="175"/>
      <c r="G44" s="175"/>
      <c r="H44" t="s">
        <v>4</v>
      </c>
    </row>
    <row r="45" spans="1:8" ht="12.75">
      <c r="A45" s="68"/>
      <c r="B45" s="175"/>
      <c r="C45" s="175"/>
      <c r="D45" s="175"/>
      <c r="E45" s="175"/>
      <c r="F45" s="175"/>
      <c r="G45" s="175"/>
      <c r="H45" t="s">
        <v>4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sheetProtection/>
  <mergeCells count="14">
    <mergeCell ref="C7:D7"/>
    <mergeCell ref="C8:D8"/>
    <mergeCell ref="E11:G11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workbookViewId="0" topLeftCell="A1">
      <selection activeCell="A24" sqref="A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3" t="s">
        <v>5</v>
      </c>
      <c r="B1" s="184"/>
      <c r="C1" s="69" t="str">
        <f>CONCATENATE(cislostavby," ",nazevstavby)</f>
        <v> Rekonstrukce hyg. zázemí Mateřská škola Stará Bělá</v>
      </c>
      <c r="D1" s="70"/>
      <c r="E1" s="71"/>
      <c r="F1" s="70"/>
      <c r="G1" s="72"/>
      <c r="H1" s="73"/>
      <c r="I1" s="74"/>
    </row>
    <row r="2" spans="1:9" ht="13.5" thickBot="1">
      <c r="A2" s="185" t="s">
        <v>1</v>
      </c>
      <c r="B2" s="186"/>
      <c r="C2" s="75" t="str">
        <f>CONCATENATE(cisloobjektu," ",nazevobjektu)</f>
        <v> Zdravotechnika</v>
      </c>
      <c r="D2" s="76"/>
      <c r="E2" s="77"/>
      <c r="F2" s="76"/>
      <c r="G2" s="187"/>
      <c r="H2" s="187"/>
      <c r="I2" s="188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3</v>
      </c>
      <c r="B7" s="85" t="str">
        <f>Položky!C7</f>
        <v>Svislé a kompletní konstrukce</v>
      </c>
      <c r="C7" s="86"/>
      <c r="D7" s="87"/>
      <c r="E7" s="171">
        <f>Položky!BC14</f>
        <v>0</v>
      </c>
      <c r="F7" s="172">
        <f>Položky!BD14</f>
        <v>0</v>
      </c>
      <c r="G7" s="172">
        <f>Položky!BE14</f>
        <v>0</v>
      </c>
      <c r="H7" s="172">
        <f>Položky!BF14</f>
        <v>0</v>
      </c>
      <c r="I7" s="173">
        <f>Položky!BG14</f>
        <v>0</v>
      </c>
    </row>
    <row r="8" spans="1:9" s="30" customFormat="1" ht="12.75">
      <c r="A8" s="170" t="str">
        <f>Položky!B15</f>
        <v>4</v>
      </c>
      <c r="B8" s="85" t="str">
        <f>Položky!C15</f>
        <v>Vodorovné konstrukce</v>
      </c>
      <c r="C8" s="86"/>
      <c r="D8" s="87"/>
      <c r="E8" s="171">
        <f>Položky!BC17</f>
        <v>0</v>
      </c>
      <c r="F8" s="172">
        <f>Položky!BD17</f>
        <v>0</v>
      </c>
      <c r="G8" s="172">
        <f>Položky!BE17</f>
        <v>0</v>
      </c>
      <c r="H8" s="172">
        <f>Položky!BF17</f>
        <v>0</v>
      </c>
      <c r="I8" s="173">
        <f>Položky!BG17</f>
        <v>0</v>
      </c>
    </row>
    <row r="9" spans="1:9" s="30" customFormat="1" ht="12.75">
      <c r="A9" s="170" t="str">
        <f>Položky!B18</f>
        <v>61</v>
      </c>
      <c r="B9" s="85" t="str">
        <f>Položky!C18</f>
        <v>Upravy povrchů vnitřní</v>
      </c>
      <c r="C9" s="86"/>
      <c r="D9" s="87"/>
      <c r="E9" s="171">
        <f>Položky!BC26</f>
        <v>0</v>
      </c>
      <c r="F9" s="172">
        <f>Položky!BD26</f>
        <v>0</v>
      </c>
      <c r="G9" s="172">
        <f>Položky!BE26</f>
        <v>0</v>
      </c>
      <c r="H9" s="172">
        <f>Položky!BF26</f>
        <v>0</v>
      </c>
      <c r="I9" s="173">
        <f>Položky!BG26</f>
        <v>0</v>
      </c>
    </row>
    <row r="10" spans="1:9" s="30" customFormat="1" ht="12.75">
      <c r="A10" s="170" t="str">
        <f>Položky!B27</f>
        <v>97</v>
      </c>
      <c r="B10" s="85" t="str">
        <f>Položky!C27</f>
        <v>Prorážení otvorů</v>
      </c>
      <c r="C10" s="86"/>
      <c r="D10" s="87"/>
      <c r="E10" s="171">
        <f>Položky!BC57</f>
        <v>0</v>
      </c>
      <c r="F10" s="172">
        <f>Položky!BD57</f>
        <v>0</v>
      </c>
      <c r="G10" s="172">
        <f>Položky!BE57</f>
        <v>0</v>
      </c>
      <c r="H10" s="172">
        <f>Položky!BF57</f>
        <v>0</v>
      </c>
      <c r="I10" s="173">
        <f>Položky!BG57</f>
        <v>0</v>
      </c>
    </row>
    <row r="11" spans="1:9" s="30" customFormat="1" ht="12.75">
      <c r="A11" s="170" t="str">
        <f>Položky!B58</f>
        <v>99</v>
      </c>
      <c r="B11" s="85" t="str">
        <f>Položky!C58</f>
        <v>Staveništní přesun hmot</v>
      </c>
      <c r="C11" s="86"/>
      <c r="D11" s="87"/>
      <c r="E11" s="171">
        <f>Položky!BC60</f>
        <v>0</v>
      </c>
      <c r="F11" s="172">
        <f>Položky!BD60</f>
        <v>0</v>
      </c>
      <c r="G11" s="172">
        <f>Položky!BE60</f>
        <v>0</v>
      </c>
      <c r="H11" s="172">
        <f>Položky!BF60</f>
        <v>0</v>
      </c>
      <c r="I11" s="173">
        <f>Položky!BG60</f>
        <v>0</v>
      </c>
    </row>
    <row r="12" spans="1:9" s="30" customFormat="1" ht="12.75">
      <c r="A12" s="170" t="str">
        <f>Položky!B61</f>
        <v>713</v>
      </c>
      <c r="B12" s="85" t="str">
        <f>Položky!C61</f>
        <v>Izolace tepelné</v>
      </c>
      <c r="C12" s="86"/>
      <c r="D12" s="87"/>
      <c r="E12" s="171">
        <f>Položky!BC64</f>
        <v>0</v>
      </c>
      <c r="F12" s="172">
        <f>Položky!BD64</f>
        <v>0</v>
      </c>
      <c r="G12" s="172">
        <f>Položky!BE64</f>
        <v>0</v>
      </c>
      <c r="H12" s="172">
        <f>Položky!BF64</f>
        <v>0</v>
      </c>
      <c r="I12" s="173">
        <f>Položky!BG64</f>
        <v>0</v>
      </c>
    </row>
    <row r="13" spans="1:9" s="30" customFormat="1" ht="12.75">
      <c r="A13" s="170" t="str">
        <f>Položky!B65</f>
        <v>721</v>
      </c>
      <c r="B13" s="85" t="str">
        <f>Položky!C65</f>
        <v>Vnitřní kanalizace</v>
      </c>
      <c r="C13" s="86"/>
      <c r="D13" s="87"/>
      <c r="E13" s="171">
        <f>Položky!BC86</f>
        <v>0</v>
      </c>
      <c r="F13" s="172">
        <f>Položky!BD86</f>
        <v>0</v>
      </c>
      <c r="G13" s="172">
        <f>Položky!BE86</f>
        <v>0</v>
      </c>
      <c r="H13" s="172">
        <f>Položky!BF86</f>
        <v>0</v>
      </c>
      <c r="I13" s="173">
        <f>Položky!BG86</f>
        <v>0</v>
      </c>
    </row>
    <row r="14" spans="1:9" s="30" customFormat="1" ht="12.75">
      <c r="A14" s="170" t="str">
        <f>Položky!B87</f>
        <v>722</v>
      </c>
      <c r="B14" s="85" t="str">
        <f>Položky!C87</f>
        <v>Vnitřní vodovod</v>
      </c>
      <c r="C14" s="86"/>
      <c r="D14" s="87"/>
      <c r="E14" s="171">
        <f>Položky!BC137</f>
        <v>0</v>
      </c>
      <c r="F14" s="172">
        <f>Položky!BD137</f>
        <v>0</v>
      </c>
      <c r="G14" s="172">
        <f>Položky!BE137</f>
        <v>0</v>
      </c>
      <c r="H14" s="172">
        <f>Položky!BF137</f>
        <v>0</v>
      </c>
      <c r="I14" s="173">
        <f>Položky!BG137</f>
        <v>0</v>
      </c>
    </row>
    <row r="15" spans="1:9" s="30" customFormat="1" ht="12.75">
      <c r="A15" s="170" t="str">
        <f>Položky!B138</f>
        <v>724</v>
      </c>
      <c r="B15" s="85" t="str">
        <f>Položky!C138</f>
        <v>Strojní vybavení</v>
      </c>
      <c r="C15" s="86"/>
      <c r="D15" s="87"/>
      <c r="E15" s="171">
        <f>Položky!BC141</f>
        <v>0</v>
      </c>
      <c r="F15" s="172">
        <f>Položky!BD141</f>
        <v>0</v>
      </c>
      <c r="G15" s="172">
        <f>Položky!BE141</f>
        <v>0</v>
      </c>
      <c r="H15" s="172">
        <f>Položky!BF141</f>
        <v>0</v>
      </c>
      <c r="I15" s="173">
        <f>Položky!BG141</f>
        <v>0</v>
      </c>
    </row>
    <row r="16" spans="1:9" s="30" customFormat="1" ht="12.75">
      <c r="A16" s="170" t="str">
        <f>Položky!B142</f>
        <v>725</v>
      </c>
      <c r="B16" s="85" t="str">
        <f>Položky!C142</f>
        <v>Zařizovací předměty</v>
      </c>
      <c r="C16" s="86"/>
      <c r="D16" s="87"/>
      <c r="E16" s="171">
        <f>Položky!BC197</f>
        <v>0</v>
      </c>
      <c r="F16" s="172">
        <f>Položky!BD197</f>
        <v>0</v>
      </c>
      <c r="G16" s="172">
        <f>Položky!BE197</f>
        <v>0</v>
      </c>
      <c r="H16" s="172">
        <f>Položky!BF197</f>
        <v>0</v>
      </c>
      <c r="I16" s="173">
        <f>Položky!BG197</f>
        <v>0</v>
      </c>
    </row>
    <row r="17" spans="1:9" s="30" customFormat="1" ht="12.75">
      <c r="A17" s="170" t="str">
        <f>Položky!B198</f>
        <v>726</v>
      </c>
      <c r="B17" s="85" t="str">
        <f>Položky!C198</f>
        <v>Instalační prefabrikáty</v>
      </c>
      <c r="C17" s="86"/>
      <c r="D17" s="87"/>
      <c r="E17" s="171">
        <f>Položky!BC202</f>
        <v>0</v>
      </c>
      <c r="F17" s="172">
        <f>Položky!BD202</f>
        <v>0</v>
      </c>
      <c r="G17" s="172">
        <f>Položky!BE202</f>
        <v>0</v>
      </c>
      <c r="H17" s="172">
        <f>Položky!BF202</f>
        <v>0</v>
      </c>
      <c r="I17" s="173">
        <f>Položky!BG202</f>
        <v>0</v>
      </c>
    </row>
    <row r="18" spans="1:9" s="30" customFormat="1" ht="13.5" thickBot="1">
      <c r="A18" s="170" t="str">
        <f>Položky!B203</f>
        <v>734</v>
      </c>
      <c r="B18" s="85" t="str">
        <f>Položky!C203</f>
        <v>Armatury</v>
      </c>
      <c r="C18" s="86"/>
      <c r="D18" s="87"/>
      <c r="E18" s="171">
        <f>Položky!BC208</f>
        <v>0</v>
      </c>
      <c r="F18" s="172">
        <f>Položky!BD208</f>
        <v>0</v>
      </c>
      <c r="G18" s="172">
        <f>Položky!BE208</f>
        <v>0</v>
      </c>
      <c r="H18" s="172">
        <f>Položky!BF208</f>
        <v>0</v>
      </c>
      <c r="I18" s="173">
        <f>Položky!BG208</f>
        <v>0</v>
      </c>
    </row>
    <row r="19" spans="1:9" s="93" customFormat="1" ht="13.5" thickBot="1">
      <c r="A19" s="88"/>
      <c r="B19" s="80" t="s">
        <v>50</v>
      </c>
      <c r="C19" s="80"/>
      <c r="D19" s="89"/>
      <c r="E19" s="90">
        <f>SUM(E7:E18)</f>
        <v>0</v>
      </c>
      <c r="F19" s="91">
        <f>SUM(F7:F18)</f>
        <v>0</v>
      </c>
      <c r="G19" s="91">
        <f>SUM(G7:G18)</f>
        <v>0</v>
      </c>
      <c r="H19" s="91">
        <f>SUM(H7:H18)</f>
        <v>0</v>
      </c>
      <c r="I19" s="92">
        <f>SUM(I7:I18)</f>
        <v>0</v>
      </c>
    </row>
    <row r="20" spans="1:9" ht="12.75">
      <c r="A20" s="86"/>
      <c r="B20" s="86"/>
      <c r="C20" s="86"/>
      <c r="D20" s="86"/>
      <c r="E20" s="86"/>
      <c r="F20" s="86"/>
      <c r="G20" s="86"/>
      <c r="H20" s="86"/>
      <c r="I20" s="86"/>
    </row>
    <row r="21" spans="1:57" ht="19.5" customHeight="1">
      <c r="A21" s="94" t="s">
        <v>51</v>
      </c>
      <c r="B21" s="94"/>
      <c r="C21" s="94"/>
      <c r="D21" s="94"/>
      <c r="E21" s="94"/>
      <c r="F21" s="94"/>
      <c r="G21" s="95"/>
      <c r="H21" s="94"/>
      <c r="I21" s="94"/>
      <c r="BA21" s="31"/>
      <c r="BB21" s="31"/>
      <c r="BC21" s="31"/>
      <c r="BD21" s="31"/>
      <c r="BE21" s="31"/>
    </row>
    <row r="22" spans="1:9" ht="13.5" thickBot="1">
      <c r="A22" s="96"/>
      <c r="B22" s="96"/>
      <c r="C22" s="96"/>
      <c r="D22" s="96"/>
      <c r="E22" s="96"/>
      <c r="F22" s="96"/>
      <c r="G22" s="96"/>
      <c r="H22" s="96"/>
      <c r="I22" s="96"/>
    </row>
    <row r="23" spans="1:9" ht="12.75">
      <c r="A23" s="97" t="s">
        <v>52</v>
      </c>
      <c r="B23" s="98"/>
      <c r="C23" s="98"/>
      <c r="D23" s="99"/>
      <c r="E23" s="100" t="s">
        <v>53</v>
      </c>
      <c r="F23" s="101" t="s">
        <v>54</v>
      </c>
      <c r="G23" s="102" t="s">
        <v>55</v>
      </c>
      <c r="H23" s="103"/>
      <c r="I23" s="104" t="s">
        <v>53</v>
      </c>
    </row>
    <row r="24" spans="1:53" ht="12.75">
      <c r="A24" s="105"/>
      <c r="B24" s="106"/>
      <c r="C24" s="106"/>
      <c r="D24" s="107"/>
      <c r="E24" s="108"/>
      <c r="F24" s="109"/>
      <c r="G24" s="110">
        <f>CHOOSE(BA24+1,HSV+PSV,HSV+PSV+Mont,HSV+PSV+Dodavka+Mont,HSV,PSV,Mont,Dodavka,Mont+Dodavka,0)</f>
        <v>0</v>
      </c>
      <c r="H24" s="111"/>
      <c r="I24" s="112">
        <f>E24+F24*G24/100</f>
        <v>0</v>
      </c>
      <c r="BA24">
        <v>8</v>
      </c>
    </row>
    <row r="25" spans="1:9" ht="13.5" thickBot="1">
      <c r="A25" s="113"/>
      <c r="B25" s="114" t="s">
        <v>56</v>
      </c>
      <c r="C25" s="115"/>
      <c r="D25" s="116"/>
      <c r="E25" s="117"/>
      <c r="F25" s="118"/>
      <c r="G25" s="118"/>
      <c r="H25" s="181">
        <f>SUM(H24:H24)</f>
        <v>0</v>
      </c>
      <c r="I25" s="182"/>
    </row>
    <row r="27" spans="2:9" ht="12.75">
      <c r="B27" s="93"/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  <row r="75" spans="6:9" ht="12.75">
      <c r="F75" s="119"/>
      <c r="G75" s="120"/>
      <c r="H75" s="120"/>
      <c r="I75" s="121"/>
    </row>
    <row r="76" spans="6:9" ht="12.75">
      <c r="F76" s="119"/>
      <c r="G76" s="120"/>
      <c r="H76" s="120"/>
      <c r="I76" s="121"/>
    </row>
  </sheetData>
  <sheetProtection/>
  <mergeCells count="4">
    <mergeCell ref="H25:I25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275"/>
  <sheetViews>
    <sheetView showGridLines="0" showZeros="0" zoomScale="80" zoomScaleNormal="80" workbookViewId="0" topLeftCell="A4">
      <selection activeCell="O146" sqref="O146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64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89" t="s">
        <v>57</v>
      </c>
      <c r="B1" s="189"/>
      <c r="C1" s="189"/>
      <c r="D1" s="189"/>
      <c r="E1" s="189"/>
      <c r="F1" s="189"/>
      <c r="G1" s="189"/>
      <c r="H1" s="189"/>
      <c r="I1" s="18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3" t="s">
        <v>5</v>
      </c>
      <c r="B3" s="184"/>
      <c r="C3" s="69" t="str">
        <f>CONCATENATE(cislostavby," ",nazevstavby)</f>
        <v> Rekonstrukce hyg. zázemí Mateřská škola Stará Bělá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0" t="s">
        <v>1</v>
      </c>
      <c r="B4" s="186"/>
      <c r="C4" s="75" t="str">
        <f>CONCATENATE(cisloobjektu," ",nazevobjektu)</f>
        <v> Zdravotechnika</v>
      </c>
      <c r="D4" s="76"/>
      <c r="E4" s="77"/>
      <c r="F4" s="76"/>
      <c r="G4" s="191"/>
      <c r="H4" s="191"/>
      <c r="I4" s="19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73</v>
      </c>
      <c r="C7" s="141" t="s">
        <v>74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25.5">
      <c r="A8" s="147">
        <v>1</v>
      </c>
      <c r="B8" s="148" t="s">
        <v>75</v>
      </c>
      <c r="C8" s="149" t="s">
        <v>76</v>
      </c>
      <c r="D8" s="150" t="s">
        <v>77</v>
      </c>
      <c r="E8" s="151">
        <v>1</v>
      </c>
      <c r="F8" s="151">
        <v>0</v>
      </c>
      <c r="G8" s="152">
        <f aca="true" t="shared" si="0" ref="G8:G13">E8*F8</f>
        <v>0</v>
      </c>
      <c r="H8" s="153">
        <v>0.00327</v>
      </c>
      <c r="I8" s="153">
        <f aca="true" t="shared" si="1" ref="I8:I13">E8*H8</f>
        <v>0.00327</v>
      </c>
      <c r="J8" s="153">
        <v>0</v>
      </c>
      <c r="K8" s="153">
        <f aca="true" t="shared" si="2" ref="K8:K13"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 aca="true" t="shared" si="3" ref="BC8:BC13">IF(BB8=1,G8,0)</f>
        <v>0</v>
      </c>
      <c r="BD8" s="122">
        <f aca="true" t="shared" si="4" ref="BD8:BD13">IF(BB8=2,G8,0)</f>
        <v>0</v>
      </c>
      <c r="BE8" s="122">
        <f aca="true" t="shared" si="5" ref="BE8:BE13">IF(BB8=3,G8,0)</f>
        <v>0</v>
      </c>
      <c r="BF8" s="122">
        <f aca="true" t="shared" si="6" ref="BF8:BF13">IF(BB8=4,G8,0)</f>
        <v>0</v>
      </c>
      <c r="BG8" s="122">
        <f aca="true" t="shared" si="7" ref="BG8:BG13">IF(BB8=5,G8,0)</f>
        <v>0</v>
      </c>
    </row>
    <row r="9" spans="1:59" ht="25.5">
      <c r="A9" s="147">
        <v>2</v>
      </c>
      <c r="B9" s="148" t="s">
        <v>78</v>
      </c>
      <c r="C9" s="149" t="s">
        <v>79</v>
      </c>
      <c r="D9" s="150" t="s">
        <v>77</v>
      </c>
      <c r="E9" s="151">
        <v>8</v>
      </c>
      <c r="F9" s="151">
        <v>0</v>
      </c>
      <c r="G9" s="152">
        <f t="shared" si="0"/>
        <v>0</v>
      </c>
      <c r="H9" s="153">
        <v>0.0064</v>
      </c>
      <c r="I9" s="153">
        <f t="shared" si="1"/>
        <v>0.0512</v>
      </c>
      <c r="J9" s="153">
        <v>0</v>
      </c>
      <c r="K9" s="153">
        <f t="shared" si="2"/>
        <v>0</v>
      </c>
      <c r="Q9" s="146">
        <v>2</v>
      </c>
      <c r="AA9" s="122">
        <v>12</v>
      </c>
      <c r="AB9" s="122">
        <v>0</v>
      </c>
      <c r="AC9" s="122">
        <v>2</v>
      </c>
      <c r="BB9" s="122">
        <v>1</v>
      </c>
      <c r="BC9" s="122">
        <f t="shared" si="3"/>
        <v>0</v>
      </c>
      <c r="BD9" s="122">
        <f t="shared" si="4"/>
        <v>0</v>
      </c>
      <c r="BE9" s="122">
        <f t="shared" si="5"/>
        <v>0</v>
      </c>
      <c r="BF9" s="122">
        <f t="shared" si="6"/>
        <v>0</v>
      </c>
      <c r="BG9" s="122">
        <f t="shared" si="7"/>
        <v>0</v>
      </c>
    </row>
    <row r="10" spans="1:59" ht="25.5">
      <c r="A10" s="147">
        <v>3</v>
      </c>
      <c r="B10" s="148" t="s">
        <v>80</v>
      </c>
      <c r="C10" s="149" t="s">
        <v>81</v>
      </c>
      <c r="D10" s="150" t="s">
        <v>77</v>
      </c>
      <c r="E10" s="151">
        <v>11</v>
      </c>
      <c r="F10" s="151">
        <v>0</v>
      </c>
      <c r="G10" s="152">
        <f t="shared" si="0"/>
        <v>0</v>
      </c>
      <c r="H10" s="153">
        <v>0.01317</v>
      </c>
      <c r="I10" s="153">
        <f t="shared" si="1"/>
        <v>0.14487</v>
      </c>
      <c r="J10" s="153">
        <v>0</v>
      </c>
      <c r="K10" s="153">
        <f t="shared" si="2"/>
        <v>0</v>
      </c>
      <c r="Q10" s="146">
        <v>2</v>
      </c>
      <c r="AA10" s="122">
        <v>12</v>
      </c>
      <c r="AB10" s="122">
        <v>0</v>
      </c>
      <c r="AC10" s="122">
        <v>3</v>
      </c>
      <c r="BB10" s="122">
        <v>1</v>
      </c>
      <c r="BC10" s="122">
        <f t="shared" si="3"/>
        <v>0</v>
      </c>
      <c r="BD10" s="122">
        <f t="shared" si="4"/>
        <v>0</v>
      </c>
      <c r="BE10" s="122">
        <f t="shared" si="5"/>
        <v>0</v>
      </c>
      <c r="BF10" s="122">
        <f t="shared" si="6"/>
        <v>0</v>
      </c>
      <c r="BG10" s="122">
        <f t="shared" si="7"/>
        <v>0</v>
      </c>
    </row>
    <row r="11" spans="1:59" ht="25.5">
      <c r="A11" s="147">
        <v>4</v>
      </c>
      <c r="B11" s="148" t="s">
        <v>82</v>
      </c>
      <c r="C11" s="149" t="s">
        <v>83</v>
      </c>
      <c r="D11" s="150" t="s">
        <v>77</v>
      </c>
      <c r="E11" s="151">
        <v>4</v>
      </c>
      <c r="F11" s="151">
        <v>0</v>
      </c>
      <c r="G11" s="152">
        <f t="shared" si="0"/>
        <v>0</v>
      </c>
      <c r="H11" s="153">
        <v>0.02008</v>
      </c>
      <c r="I11" s="153">
        <f t="shared" si="1"/>
        <v>0.08032</v>
      </c>
      <c r="J11" s="153">
        <v>0</v>
      </c>
      <c r="K11" s="153">
        <f t="shared" si="2"/>
        <v>0</v>
      </c>
      <c r="Q11" s="146">
        <v>2</v>
      </c>
      <c r="AA11" s="122">
        <v>12</v>
      </c>
      <c r="AB11" s="122">
        <v>0</v>
      </c>
      <c r="AC11" s="122">
        <v>4</v>
      </c>
      <c r="BB11" s="122">
        <v>1</v>
      </c>
      <c r="BC11" s="122">
        <f t="shared" si="3"/>
        <v>0</v>
      </c>
      <c r="BD11" s="122">
        <f t="shared" si="4"/>
        <v>0</v>
      </c>
      <c r="BE11" s="122">
        <f t="shared" si="5"/>
        <v>0</v>
      </c>
      <c r="BF11" s="122">
        <f t="shared" si="6"/>
        <v>0</v>
      </c>
      <c r="BG11" s="122">
        <f t="shared" si="7"/>
        <v>0</v>
      </c>
    </row>
    <row r="12" spans="1:59" ht="25.5">
      <c r="A12" s="147">
        <v>5</v>
      </c>
      <c r="B12" s="148" t="s">
        <v>84</v>
      </c>
      <c r="C12" s="149" t="s">
        <v>85</v>
      </c>
      <c r="D12" s="150" t="s">
        <v>86</v>
      </c>
      <c r="E12" s="151">
        <v>3.2</v>
      </c>
      <c r="F12" s="151">
        <v>0</v>
      </c>
      <c r="G12" s="152">
        <f t="shared" si="0"/>
        <v>0</v>
      </c>
      <c r="H12" s="153">
        <v>0.01156</v>
      </c>
      <c r="I12" s="153">
        <f t="shared" si="1"/>
        <v>0.036992000000000004</v>
      </c>
      <c r="J12" s="153">
        <v>0</v>
      </c>
      <c r="K12" s="153">
        <f t="shared" si="2"/>
        <v>0</v>
      </c>
      <c r="Q12" s="146">
        <v>2</v>
      </c>
      <c r="AA12" s="122">
        <v>12</v>
      </c>
      <c r="AB12" s="122">
        <v>0</v>
      </c>
      <c r="AC12" s="122">
        <v>5</v>
      </c>
      <c r="BB12" s="122">
        <v>1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BF12" s="122">
        <f t="shared" si="6"/>
        <v>0</v>
      </c>
      <c r="BG12" s="122">
        <f t="shared" si="7"/>
        <v>0</v>
      </c>
    </row>
    <row r="13" spans="1:59" ht="12.75">
      <c r="A13" s="147">
        <v>6</v>
      </c>
      <c r="B13" s="148" t="s">
        <v>87</v>
      </c>
      <c r="C13" s="149" t="s">
        <v>88</v>
      </c>
      <c r="D13" s="150" t="s">
        <v>77</v>
      </c>
      <c r="E13" s="151">
        <v>1</v>
      </c>
      <c r="F13" s="151">
        <v>0</v>
      </c>
      <c r="G13" s="152">
        <f t="shared" si="0"/>
        <v>0</v>
      </c>
      <c r="H13" s="153">
        <v>0.00016</v>
      </c>
      <c r="I13" s="153">
        <f t="shared" si="1"/>
        <v>0.00016</v>
      </c>
      <c r="J13" s="153">
        <v>0</v>
      </c>
      <c r="K13" s="153">
        <f t="shared" si="2"/>
        <v>0</v>
      </c>
      <c r="Q13" s="146">
        <v>2</v>
      </c>
      <c r="AA13" s="122">
        <v>12</v>
      </c>
      <c r="AB13" s="122">
        <v>0</v>
      </c>
      <c r="AC13" s="122">
        <v>6</v>
      </c>
      <c r="BB13" s="122">
        <v>1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BF13" s="122">
        <f t="shared" si="6"/>
        <v>0</v>
      </c>
      <c r="BG13" s="122">
        <f t="shared" si="7"/>
        <v>0</v>
      </c>
    </row>
    <row r="14" spans="1:59" ht="12.75">
      <c r="A14" s="154"/>
      <c r="B14" s="155" t="s">
        <v>70</v>
      </c>
      <c r="C14" s="156" t="str">
        <f>CONCATENATE(B7," ",C7)</f>
        <v>3 Svislé a kompletní konstrukce</v>
      </c>
      <c r="D14" s="154"/>
      <c r="E14" s="157"/>
      <c r="F14" s="157"/>
      <c r="G14" s="158">
        <f>SUM(G7:G13)</f>
        <v>0</v>
      </c>
      <c r="H14" s="159"/>
      <c r="I14" s="160">
        <f>SUM(I7:I13)</f>
        <v>0.31681200000000004</v>
      </c>
      <c r="J14" s="159"/>
      <c r="K14" s="160">
        <f>SUM(K7:K13)</f>
        <v>0</v>
      </c>
      <c r="Q14" s="146">
        <v>4</v>
      </c>
      <c r="BC14" s="161">
        <f>SUM(BC7:BC13)</f>
        <v>0</v>
      </c>
      <c r="BD14" s="161">
        <f>SUM(BD7:BD13)</f>
        <v>0</v>
      </c>
      <c r="BE14" s="161">
        <f>SUM(BE7:BE13)</f>
        <v>0</v>
      </c>
      <c r="BF14" s="161">
        <f>SUM(BF7:BF13)</f>
        <v>0</v>
      </c>
      <c r="BG14" s="161">
        <f>SUM(BG7:BG13)</f>
        <v>0</v>
      </c>
    </row>
    <row r="15" spans="1:17" ht="12.75">
      <c r="A15" s="139" t="s">
        <v>69</v>
      </c>
      <c r="B15" s="140" t="s">
        <v>89</v>
      </c>
      <c r="C15" s="141" t="s">
        <v>90</v>
      </c>
      <c r="D15" s="142"/>
      <c r="E15" s="143"/>
      <c r="F15" s="143"/>
      <c r="G15" s="144"/>
      <c r="H15" s="145"/>
      <c r="I15" s="145"/>
      <c r="J15" s="145"/>
      <c r="K15" s="145"/>
      <c r="Q15" s="146">
        <v>1</v>
      </c>
    </row>
    <row r="16" spans="1:59" ht="12.75">
      <c r="A16" s="147">
        <v>7</v>
      </c>
      <c r="B16" s="148" t="s">
        <v>91</v>
      </c>
      <c r="C16" s="149" t="s">
        <v>92</v>
      </c>
      <c r="D16" s="150" t="s">
        <v>77</v>
      </c>
      <c r="E16" s="151">
        <v>10</v>
      </c>
      <c r="F16" s="151">
        <v>0</v>
      </c>
      <c r="G16" s="152">
        <f>E16*F16</f>
        <v>0</v>
      </c>
      <c r="H16" s="153">
        <v>0.0502</v>
      </c>
      <c r="I16" s="153">
        <f>E16*H16</f>
        <v>0.502</v>
      </c>
      <c r="J16" s="153">
        <v>0</v>
      </c>
      <c r="K16" s="153">
        <f>E16*J16</f>
        <v>0</v>
      </c>
      <c r="Q16" s="146">
        <v>2</v>
      </c>
      <c r="AA16" s="122">
        <v>12</v>
      </c>
      <c r="AB16" s="122">
        <v>0</v>
      </c>
      <c r="AC16" s="122">
        <v>7</v>
      </c>
      <c r="BB16" s="122">
        <v>1</v>
      </c>
      <c r="BC16" s="122">
        <f>IF(BB16=1,G16,0)</f>
        <v>0</v>
      </c>
      <c r="BD16" s="122">
        <f>IF(BB16=2,G16,0)</f>
        <v>0</v>
      </c>
      <c r="BE16" s="122">
        <f>IF(BB16=3,G16,0)</f>
        <v>0</v>
      </c>
      <c r="BF16" s="122">
        <f>IF(BB16=4,G16,0)</f>
        <v>0</v>
      </c>
      <c r="BG16" s="122">
        <f>IF(BB16=5,G16,0)</f>
        <v>0</v>
      </c>
    </row>
    <row r="17" spans="1:59" ht="12.75">
      <c r="A17" s="154"/>
      <c r="B17" s="155" t="s">
        <v>70</v>
      </c>
      <c r="C17" s="156" t="str">
        <f>CONCATENATE(B15," ",C15)</f>
        <v>4 Vodorovné konstrukce</v>
      </c>
      <c r="D17" s="154"/>
      <c r="E17" s="157"/>
      <c r="F17" s="157"/>
      <c r="G17" s="158">
        <f>SUM(G15:G16)</f>
        <v>0</v>
      </c>
      <c r="H17" s="159"/>
      <c r="I17" s="160">
        <f>SUM(I15:I16)</f>
        <v>0.502</v>
      </c>
      <c r="J17" s="159"/>
      <c r="K17" s="160">
        <f>SUM(K15:K16)</f>
        <v>0</v>
      </c>
      <c r="Q17" s="146">
        <v>4</v>
      </c>
      <c r="BC17" s="161">
        <f>SUM(BC15:BC16)</f>
        <v>0</v>
      </c>
      <c r="BD17" s="161">
        <f>SUM(BD15:BD16)</f>
        <v>0</v>
      </c>
      <c r="BE17" s="161">
        <f>SUM(BE15:BE16)</f>
        <v>0</v>
      </c>
      <c r="BF17" s="161">
        <f>SUM(BF15:BF16)</f>
        <v>0</v>
      </c>
      <c r="BG17" s="161">
        <f>SUM(BG15:BG16)</f>
        <v>0</v>
      </c>
    </row>
    <row r="18" spans="1:17" ht="12.75">
      <c r="A18" s="139" t="s">
        <v>69</v>
      </c>
      <c r="B18" s="140" t="s">
        <v>93</v>
      </c>
      <c r="C18" s="141" t="s">
        <v>94</v>
      </c>
      <c r="D18" s="142"/>
      <c r="E18" s="143"/>
      <c r="F18" s="143"/>
      <c r="G18" s="144"/>
      <c r="H18" s="145"/>
      <c r="I18" s="145"/>
      <c r="J18" s="145"/>
      <c r="K18" s="145"/>
      <c r="Q18" s="146">
        <v>1</v>
      </c>
    </row>
    <row r="19" spans="1:59" ht="25.5">
      <c r="A19" s="147">
        <v>8</v>
      </c>
      <c r="B19" s="148" t="s">
        <v>95</v>
      </c>
      <c r="C19" s="149" t="s">
        <v>96</v>
      </c>
      <c r="D19" s="150" t="s">
        <v>77</v>
      </c>
      <c r="E19" s="151">
        <v>10</v>
      </c>
      <c r="F19" s="151">
        <v>0</v>
      </c>
      <c r="G19" s="152">
        <f aca="true" t="shared" si="8" ref="G19:G25">E19*F19</f>
        <v>0</v>
      </c>
      <c r="H19" s="153">
        <v>0.00597</v>
      </c>
      <c r="I19" s="153">
        <f aca="true" t="shared" si="9" ref="I19:I25">E19*H19</f>
        <v>0.059699999999999996</v>
      </c>
      <c r="J19" s="153">
        <v>0</v>
      </c>
      <c r="K19" s="153">
        <f aca="true" t="shared" si="10" ref="K19:K25">E19*J19</f>
        <v>0</v>
      </c>
      <c r="Q19" s="146">
        <v>2</v>
      </c>
      <c r="AA19" s="122">
        <v>12</v>
      </c>
      <c r="AB19" s="122">
        <v>0</v>
      </c>
      <c r="AC19" s="122">
        <v>8</v>
      </c>
      <c r="BB19" s="122">
        <v>1</v>
      </c>
      <c r="BC19" s="122">
        <f aca="true" t="shared" si="11" ref="BC19:BC25">IF(BB19=1,G19,0)</f>
        <v>0</v>
      </c>
      <c r="BD19" s="122">
        <f aca="true" t="shared" si="12" ref="BD19:BD25">IF(BB19=2,G19,0)</f>
        <v>0</v>
      </c>
      <c r="BE19" s="122">
        <f aca="true" t="shared" si="13" ref="BE19:BE25">IF(BB19=3,G19,0)</f>
        <v>0</v>
      </c>
      <c r="BF19" s="122">
        <f aca="true" t="shared" si="14" ref="BF19:BF25">IF(BB19=4,G19,0)</f>
        <v>0</v>
      </c>
      <c r="BG19" s="122">
        <f aca="true" t="shared" si="15" ref="BG19:BG25">IF(BB19=5,G19,0)</f>
        <v>0</v>
      </c>
    </row>
    <row r="20" spans="1:59" ht="25.5">
      <c r="A20" s="147">
        <v>9</v>
      </c>
      <c r="B20" s="148" t="s">
        <v>97</v>
      </c>
      <c r="C20" s="149" t="s">
        <v>98</v>
      </c>
      <c r="D20" s="150" t="s">
        <v>99</v>
      </c>
      <c r="E20" s="151">
        <v>0.11</v>
      </c>
      <c r="F20" s="151">
        <v>0</v>
      </c>
      <c r="G20" s="152">
        <f t="shared" si="8"/>
        <v>0</v>
      </c>
      <c r="H20" s="153">
        <v>0.10712</v>
      </c>
      <c r="I20" s="153">
        <f t="shared" si="9"/>
        <v>0.0117832</v>
      </c>
      <c r="J20" s="153">
        <v>0</v>
      </c>
      <c r="K20" s="153">
        <f t="shared" si="10"/>
        <v>0</v>
      </c>
      <c r="Q20" s="146">
        <v>2</v>
      </c>
      <c r="AA20" s="122">
        <v>12</v>
      </c>
      <c r="AB20" s="122">
        <v>0</v>
      </c>
      <c r="AC20" s="122">
        <v>9</v>
      </c>
      <c r="BB20" s="122">
        <v>1</v>
      </c>
      <c r="BC20" s="122">
        <f t="shared" si="11"/>
        <v>0</v>
      </c>
      <c r="BD20" s="122">
        <f t="shared" si="12"/>
        <v>0</v>
      </c>
      <c r="BE20" s="122">
        <f t="shared" si="13"/>
        <v>0</v>
      </c>
      <c r="BF20" s="122">
        <f t="shared" si="14"/>
        <v>0</v>
      </c>
      <c r="BG20" s="122">
        <f t="shared" si="15"/>
        <v>0</v>
      </c>
    </row>
    <row r="21" spans="1:59" ht="25.5">
      <c r="A21" s="147">
        <v>10</v>
      </c>
      <c r="B21" s="148" t="s">
        <v>100</v>
      </c>
      <c r="C21" s="149" t="s">
        <v>101</v>
      </c>
      <c r="D21" s="150" t="s">
        <v>77</v>
      </c>
      <c r="E21" s="151">
        <v>24</v>
      </c>
      <c r="F21" s="151">
        <v>0</v>
      </c>
      <c r="G21" s="152">
        <f t="shared" si="8"/>
        <v>0</v>
      </c>
      <c r="H21" s="153">
        <v>0.00478</v>
      </c>
      <c r="I21" s="153">
        <f t="shared" si="9"/>
        <v>0.11472000000000002</v>
      </c>
      <c r="J21" s="153">
        <v>0</v>
      </c>
      <c r="K21" s="153">
        <f t="shared" si="10"/>
        <v>0</v>
      </c>
      <c r="Q21" s="146">
        <v>2</v>
      </c>
      <c r="AA21" s="122">
        <v>12</v>
      </c>
      <c r="AB21" s="122">
        <v>0</v>
      </c>
      <c r="AC21" s="122">
        <v>10</v>
      </c>
      <c r="BB21" s="122">
        <v>1</v>
      </c>
      <c r="BC21" s="122">
        <f t="shared" si="11"/>
        <v>0</v>
      </c>
      <c r="BD21" s="122">
        <f t="shared" si="12"/>
        <v>0</v>
      </c>
      <c r="BE21" s="122">
        <f t="shared" si="13"/>
        <v>0</v>
      </c>
      <c r="BF21" s="122">
        <f t="shared" si="14"/>
        <v>0</v>
      </c>
      <c r="BG21" s="122">
        <f t="shared" si="15"/>
        <v>0</v>
      </c>
    </row>
    <row r="22" spans="1:59" ht="12.75">
      <c r="A22" s="147">
        <v>11</v>
      </c>
      <c r="B22" s="148" t="s">
        <v>102</v>
      </c>
      <c r="C22" s="149" t="s">
        <v>103</v>
      </c>
      <c r="D22" s="150" t="s">
        <v>86</v>
      </c>
      <c r="E22" s="151">
        <v>24</v>
      </c>
      <c r="F22" s="151">
        <v>0</v>
      </c>
      <c r="G22" s="152">
        <f t="shared" si="8"/>
        <v>0</v>
      </c>
      <c r="H22" s="153">
        <v>0.00849</v>
      </c>
      <c r="I22" s="153">
        <f t="shared" si="9"/>
        <v>0.20376</v>
      </c>
      <c r="J22" s="153">
        <v>0</v>
      </c>
      <c r="K22" s="153">
        <f t="shared" si="10"/>
        <v>0</v>
      </c>
      <c r="Q22" s="146">
        <v>2</v>
      </c>
      <c r="AA22" s="122">
        <v>12</v>
      </c>
      <c r="AB22" s="122">
        <v>0</v>
      </c>
      <c r="AC22" s="122">
        <v>11</v>
      </c>
      <c r="BB22" s="122">
        <v>1</v>
      </c>
      <c r="BC22" s="122">
        <f t="shared" si="11"/>
        <v>0</v>
      </c>
      <c r="BD22" s="122">
        <f t="shared" si="12"/>
        <v>0</v>
      </c>
      <c r="BE22" s="122">
        <f t="shared" si="13"/>
        <v>0</v>
      </c>
      <c r="BF22" s="122">
        <f t="shared" si="14"/>
        <v>0</v>
      </c>
      <c r="BG22" s="122">
        <f t="shared" si="15"/>
        <v>0</v>
      </c>
    </row>
    <row r="23" spans="1:59" ht="12.75">
      <c r="A23" s="147">
        <v>12</v>
      </c>
      <c r="B23" s="148" t="s">
        <v>104</v>
      </c>
      <c r="C23" s="149" t="s">
        <v>105</v>
      </c>
      <c r="D23" s="150" t="s">
        <v>86</v>
      </c>
      <c r="E23" s="151">
        <v>31</v>
      </c>
      <c r="F23" s="151">
        <v>0</v>
      </c>
      <c r="G23" s="152">
        <f t="shared" si="8"/>
        <v>0</v>
      </c>
      <c r="H23" s="153">
        <v>0.01733</v>
      </c>
      <c r="I23" s="153">
        <f t="shared" si="9"/>
        <v>0.5372300000000001</v>
      </c>
      <c r="J23" s="153">
        <v>0</v>
      </c>
      <c r="K23" s="153">
        <f t="shared" si="10"/>
        <v>0</v>
      </c>
      <c r="Q23" s="146">
        <v>2</v>
      </c>
      <c r="AA23" s="122">
        <v>12</v>
      </c>
      <c r="AB23" s="122">
        <v>0</v>
      </c>
      <c r="AC23" s="122">
        <v>12</v>
      </c>
      <c r="BB23" s="122">
        <v>1</v>
      </c>
      <c r="BC23" s="122">
        <f t="shared" si="11"/>
        <v>0</v>
      </c>
      <c r="BD23" s="122">
        <f t="shared" si="12"/>
        <v>0</v>
      </c>
      <c r="BE23" s="122">
        <f t="shared" si="13"/>
        <v>0</v>
      </c>
      <c r="BF23" s="122">
        <f t="shared" si="14"/>
        <v>0</v>
      </c>
      <c r="BG23" s="122">
        <f t="shared" si="15"/>
        <v>0</v>
      </c>
    </row>
    <row r="24" spans="1:59" ht="12.75">
      <c r="A24" s="147">
        <v>13</v>
      </c>
      <c r="B24" s="148" t="s">
        <v>106</v>
      </c>
      <c r="C24" s="149" t="s">
        <v>107</v>
      </c>
      <c r="D24" s="150" t="s">
        <v>86</v>
      </c>
      <c r="E24" s="151">
        <v>16</v>
      </c>
      <c r="F24" s="151">
        <v>0</v>
      </c>
      <c r="G24" s="152">
        <f t="shared" si="8"/>
        <v>0</v>
      </c>
      <c r="H24" s="153">
        <v>0.03713</v>
      </c>
      <c r="I24" s="153">
        <f t="shared" si="9"/>
        <v>0.59408</v>
      </c>
      <c r="J24" s="153">
        <v>0</v>
      </c>
      <c r="K24" s="153">
        <f t="shared" si="10"/>
        <v>0</v>
      </c>
      <c r="Q24" s="146">
        <v>2</v>
      </c>
      <c r="AA24" s="122">
        <v>12</v>
      </c>
      <c r="AB24" s="122">
        <v>0</v>
      </c>
      <c r="AC24" s="122">
        <v>13</v>
      </c>
      <c r="BB24" s="122">
        <v>1</v>
      </c>
      <c r="BC24" s="122">
        <f t="shared" si="11"/>
        <v>0</v>
      </c>
      <c r="BD24" s="122">
        <f t="shared" si="12"/>
        <v>0</v>
      </c>
      <c r="BE24" s="122">
        <f t="shared" si="13"/>
        <v>0</v>
      </c>
      <c r="BF24" s="122">
        <f t="shared" si="14"/>
        <v>0</v>
      </c>
      <c r="BG24" s="122">
        <f t="shared" si="15"/>
        <v>0</v>
      </c>
    </row>
    <row r="25" spans="1:59" ht="12.75">
      <c r="A25" s="147">
        <v>14</v>
      </c>
      <c r="B25" s="148" t="s">
        <v>108</v>
      </c>
      <c r="C25" s="149" t="s">
        <v>109</v>
      </c>
      <c r="D25" s="150" t="s">
        <v>99</v>
      </c>
      <c r="E25" s="151">
        <v>1.48</v>
      </c>
      <c r="F25" s="151">
        <v>0</v>
      </c>
      <c r="G25" s="152">
        <f t="shared" si="8"/>
        <v>0</v>
      </c>
      <c r="H25" s="153">
        <v>0.10712</v>
      </c>
      <c r="I25" s="153">
        <f t="shared" si="9"/>
        <v>0.1585376</v>
      </c>
      <c r="J25" s="153">
        <v>0</v>
      </c>
      <c r="K25" s="153">
        <f t="shared" si="10"/>
        <v>0</v>
      </c>
      <c r="Q25" s="146">
        <v>2</v>
      </c>
      <c r="AA25" s="122">
        <v>12</v>
      </c>
      <c r="AB25" s="122">
        <v>0</v>
      </c>
      <c r="AC25" s="122">
        <v>14</v>
      </c>
      <c r="BB25" s="122">
        <v>1</v>
      </c>
      <c r="BC25" s="122">
        <f t="shared" si="11"/>
        <v>0</v>
      </c>
      <c r="BD25" s="122">
        <f t="shared" si="12"/>
        <v>0</v>
      </c>
      <c r="BE25" s="122">
        <f t="shared" si="13"/>
        <v>0</v>
      </c>
      <c r="BF25" s="122">
        <f t="shared" si="14"/>
        <v>0</v>
      </c>
      <c r="BG25" s="122">
        <f t="shared" si="15"/>
        <v>0</v>
      </c>
    </row>
    <row r="26" spans="1:59" ht="12.75">
      <c r="A26" s="154"/>
      <c r="B26" s="155" t="s">
        <v>70</v>
      </c>
      <c r="C26" s="156" t="str">
        <f>CONCATENATE(B18," ",C18)</f>
        <v>61 Upravy povrchů vnitřní</v>
      </c>
      <c r="D26" s="154"/>
      <c r="E26" s="157"/>
      <c r="F26" s="157"/>
      <c r="G26" s="158">
        <f>SUM(G18:G25)</f>
        <v>0</v>
      </c>
      <c r="H26" s="159"/>
      <c r="I26" s="160">
        <f>SUM(I18:I25)</f>
        <v>1.6798108</v>
      </c>
      <c r="J26" s="159"/>
      <c r="K26" s="160">
        <f>SUM(K18:K25)</f>
        <v>0</v>
      </c>
      <c r="Q26" s="146">
        <v>4</v>
      </c>
      <c r="BC26" s="161">
        <f>SUM(BC18:BC25)</f>
        <v>0</v>
      </c>
      <c r="BD26" s="161">
        <f>SUM(BD18:BD25)</f>
        <v>0</v>
      </c>
      <c r="BE26" s="161">
        <f>SUM(BE18:BE25)</f>
        <v>0</v>
      </c>
      <c r="BF26" s="161">
        <f>SUM(BF18:BF25)</f>
        <v>0</v>
      </c>
      <c r="BG26" s="161">
        <f>SUM(BG18:BG25)</f>
        <v>0</v>
      </c>
    </row>
    <row r="27" spans="1:17" ht="12.75">
      <c r="A27" s="139" t="s">
        <v>69</v>
      </c>
      <c r="B27" s="140" t="s">
        <v>110</v>
      </c>
      <c r="C27" s="141" t="s">
        <v>111</v>
      </c>
      <c r="D27" s="142"/>
      <c r="E27" s="143"/>
      <c r="F27" s="143"/>
      <c r="G27" s="144"/>
      <c r="H27" s="145"/>
      <c r="I27" s="145"/>
      <c r="J27" s="145"/>
      <c r="K27" s="145"/>
      <c r="Q27" s="146">
        <v>1</v>
      </c>
    </row>
    <row r="28" spans="1:59" ht="25.5">
      <c r="A28" s="147">
        <v>15</v>
      </c>
      <c r="B28" s="148" t="s">
        <v>112</v>
      </c>
      <c r="C28" s="149" t="s">
        <v>113</v>
      </c>
      <c r="D28" s="150" t="s">
        <v>77</v>
      </c>
      <c r="E28" s="151">
        <v>6</v>
      </c>
      <c r="F28" s="151">
        <v>0</v>
      </c>
      <c r="G28" s="152">
        <f aca="true" t="shared" si="16" ref="G28:G56">E28*F28</f>
        <v>0</v>
      </c>
      <c r="H28" s="153">
        <v>0</v>
      </c>
      <c r="I28" s="153">
        <f aca="true" t="shared" si="17" ref="I28:I56">E28*H28</f>
        <v>0</v>
      </c>
      <c r="J28" s="153">
        <v>-0.001</v>
      </c>
      <c r="K28" s="153">
        <f aca="true" t="shared" si="18" ref="K28:K56">E28*J28</f>
        <v>-0.006</v>
      </c>
      <c r="Q28" s="146">
        <v>2</v>
      </c>
      <c r="AA28" s="122">
        <v>12</v>
      </c>
      <c r="AB28" s="122">
        <v>0</v>
      </c>
      <c r="AC28" s="122">
        <v>15</v>
      </c>
      <c r="BB28" s="122">
        <v>1</v>
      </c>
      <c r="BC28" s="122">
        <f aca="true" t="shared" si="19" ref="BC28:BC56">IF(BB28=1,G28,0)</f>
        <v>0</v>
      </c>
      <c r="BD28" s="122">
        <f aca="true" t="shared" si="20" ref="BD28:BD56">IF(BB28=2,G28,0)</f>
        <v>0</v>
      </c>
      <c r="BE28" s="122">
        <f aca="true" t="shared" si="21" ref="BE28:BE56">IF(BB28=3,G28,0)</f>
        <v>0</v>
      </c>
      <c r="BF28" s="122">
        <f aca="true" t="shared" si="22" ref="BF28:BF56">IF(BB28=4,G28,0)</f>
        <v>0</v>
      </c>
      <c r="BG28" s="122">
        <f aca="true" t="shared" si="23" ref="BG28:BG56">IF(BB28=5,G28,0)</f>
        <v>0</v>
      </c>
    </row>
    <row r="29" spans="1:59" ht="25.5">
      <c r="A29" s="147">
        <v>16</v>
      </c>
      <c r="B29" s="148" t="s">
        <v>114</v>
      </c>
      <c r="C29" s="149" t="s">
        <v>115</v>
      </c>
      <c r="D29" s="150" t="s">
        <v>77</v>
      </c>
      <c r="E29" s="151">
        <v>2</v>
      </c>
      <c r="F29" s="151">
        <v>0</v>
      </c>
      <c r="G29" s="152">
        <f t="shared" si="16"/>
        <v>0</v>
      </c>
      <c r="H29" s="153">
        <v>0</v>
      </c>
      <c r="I29" s="153">
        <f t="shared" si="17"/>
        <v>0</v>
      </c>
      <c r="J29" s="153">
        <v>-0.001</v>
      </c>
      <c r="K29" s="153">
        <f t="shared" si="18"/>
        <v>-0.002</v>
      </c>
      <c r="Q29" s="146">
        <v>2</v>
      </c>
      <c r="AA29" s="122">
        <v>12</v>
      </c>
      <c r="AB29" s="122">
        <v>0</v>
      </c>
      <c r="AC29" s="122">
        <v>16</v>
      </c>
      <c r="BB29" s="122">
        <v>1</v>
      </c>
      <c r="BC29" s="122">
        <f t="shared" si="19"/>
        <v>0</v>
      </c>
      <c r="BD29" s="122">
        <f t="shared" si="20"/>
        <v>0</v>
      </c>
      <c r="BE29" s="122">
        <f t="shared" si="21"/>
        <v>0</v>
      </c>
      <c r="BF29" s="122">
        <f t="shared" si="22"/>
        <v>0</v>
      </c>
      <c r="BG29" s="122">
        <f t="shared" si="23"/>
        <v>0</v>
      </c>
    </row>
    <row r="30" spans="1:59" ht="25.5">
      <c r="A30" s="147">
        <v>17</v>
      </c>
      <c r="B30" s="148" t="s">
        <v>114</v>
      </c>
      <c r="C30" s="149" t="s">
        <v>116</v>
      </c>
      <c r="D30" s="150" t="s">
        <v>77</v>
      </c>
      <c r="E30" s="151">
        <v>3</v>
      </c>
      <c r="F30" s="151">
        <v>0</v>
      </c>
      <c r="G30" s="152">
        <f t="shared" si="16"/>
        <v>0</v>
      </c>
      <c r="H30" s="153">
        <v>0</v>
      </c>
      <c r="I30" s="153">
        <f t="shared" si="17"/>
        <v>0</v>
      </c>
      <c r="J30" s="153">
        <v>-0.001</v>
      </c>
      <c r="K30" s="153">
        <f t="shared" si="18"/>
        <v>-0.003</v>
      </c>
      <c r="Q30" s="146">
        <v>2</v>
      </c>
      <c r="AA30" s="122">
        <v>12</v>
      </c>
      <c r="AB30" s="122">
        <v>0</v>
      </c>
      <c r="AC30" s="122">
        <v>17</v>
      </c>
      <c r="BB30" s="122">
        <v>1</v>
      </c>
      <c r="BC30" s="122">
        <f t="shared" si="19"/>
        <v>0</v>
      </c>
      <c r="BD30" s="122">
        <f t="shared" si="20"/>
        <v>0</v>
      </c>
      <c r="BE30" s="122">
        <f t="shared" si="21"/>
        <v>0</v>
      </c>
      <c r="BF30" s="122">
        <f t="shared" si="22"/>
        <v>0</v>
      </c>
      <c r="BG30" s="122">
        <f t="shared" si="23"/>
        <v>0</v>
      </c>
    </row>
    <row r="31" spans="1:59" ht="25.5">
      <c r="A31" s="147">
        <v>18</v>
      </c>
      <c r="B31" s="148" t="s">
        <v>117</v>
      </c>
      <c r="C31" s="149" t="s">
        <v>118</v>
      </c>
      <c r="D31" s="150" t="s">
        <v>77</v>
      </c>
      <c r="E31" s="151">
        <v>1</v>
      </c>
      <c r="F31" s="151">
        <v>0</v>
      </c>
      <c r="G31" s="152">
        <f t="shared" si="16"/>
        <v>0</v>
      </c>
      <c r="H31" s="153">
        <v>0</v>
      </c>
      <c r="I31" s="153">
        <f t="shared" si="17"/>
        <v>0</v>
      </c>
      <c r="J31" s="153">
        <v>-0.004</v>
      </c>
      <c r="K31" s="153">
        <f t="shared" si="18"/>
        <v>-0.004</v>
      </c>
      <c r="Q31" s="146">
        <v>2</v>
      </c>
      <c r="AA31" s="122">
        <v>12</v>
      </c>
      <c r="AB31" s="122">
        <v>0</v>
      </c>
      <c r="AC31" s="122">
        <v>18</v>
      </c>
      <c r="BB31" s="122">
        <v>1</v>
      </c>
      <c r="BC31" s="122">
        <f t="shared" si="19"/>
        <v>0</v>
      </c>
      <c r="BD31" s="122">
        <f t="shared" si="20"/>
        <v>0</v>
      </c>
      <c r="BE31" s="122">
        <f t="shared" si="21"/>
        <v>0</v>
      </c>
      <c r="BF31" s="122">
        <f t="shared" si="22"/>
        <v>0</v>
      </c>
      <c r="BG31" s="122">
        <f t="shared" si="23"/>
        <v>0</v>
      </c>
    </row>
    <row r="32" spans="1:59" ht="25.5">
      <c r="A32" s="147">
        <v>19</v>
      </c>
      <c r="B32" s="148" t="s">
        <v>117</v>
      </c>
      <c r="C32" s="149" t="s">
        <v>119</v>
      </c>
      <c r="D32" s="150" t="s">
        <v>77</v>
      </c>
      <c r="E32" s="151">
        <v>2</v>
      </c>
      <c r="F32" s="151">
        <v>0</v>
      </c>
      <c r="G32" s="152">
        <f t="shared" si="16"/>
        <v>0</v>
      </c>
      <c r="H32" s="153">
        <v>0</v>
      </c>
      <c r="I32" s="153">
        <f t="shared" si="17"/>
        <v>0</v>
      </c>
      <c r="J32" s="153">
        <v>-0.004</v>
      </c>
      <c r="K32" s="153">
        <f t="shared" si="18"/>
        <v>-0.008</v>
      </c>
      <c r="Q32" s="146">
        <v>2</v>
      </c>
      <c r="AA32" s="122">
        <v>12</v>
      </c>
      <c r="AB32" s="122">
        <v>0</v>
      </c>
      <c r="AC32" s="122">
        <v>19</v>
      </c>
      <c r="BB32" s="122">
        <v>1</v>
      </c>
      <c r="BC32" s="122">
        <f t="shared" si="19"/>
        <v>0</v>
      </c>
      <c r="BD32" s="122">
        <f t="shared" si="20"/>
        <v>0</v>
      </c>
      <c r="BE32" s="122">
        <f t="shared" si="21"/>
        <v>0</v>
      </c>
      <c r="BF32" s="122">
        <f t="shared" si="22"/>
        <v>0</v>
      </c>
      <c r="BG32" s="122">
        <f t="shared" si="23"/>
        <v>0</v>
      </c>
    </row>
    <row r="33" spans="1:59" ht="25.5">
      <c r="A33" s="147">
        <v>20</v>
      </c>
      <c r="B33" s="148" t="s">
        <v>120</v>
      </c>
      <c r="C33" s="149" t="s">
        <v>121</v>
      </c>
      <c r="D33" s="150" t="s">
        <v>77</v>
      </c>
      <c r="E33" s="151">
        <v>2</v>
      </c>
      <c r="F33" s="151">
        <v>0</v>
      </c>
      <c r="G33" s="152">
        <f t="shared" si="16"/>
        <v>0</v>
      </c>
      <c r="H33" s="153">
        <v>0</v>
      </c>
      <c r="I33" s="153">
        <f t="shared" si="17"/>
        <v>0</v>
      </c>
      <c r="J33" s="153">
        <v>-0.008</v>
      </c>
      <c r="K33" s="153">
        <f t="shared" si="18"/>
        <v>-0.016</v>
      </c>
      <c r="Q33" s="146">
        <v>2</v>
      </c>
      <c r="AA33" s="122">
        <v>12</v>
      </c>
      <c r="AB33" s="122">
        <v>0</v>
      </c>
      <c r="AC33" s="122">
        <v>20</v>
      </c>
      <c r="BB33" s="122">
        <v>1</v>
      </c>
      <c r="BC33" s="122">
        <f t="shared" si="19"/>
        <v>0</v>
      </c>
      <c r="BD33" s="122">
        <f t="shared" si="20"/>
        <v>0</v>
      </c>
      <c r="BE33" s="122">
        <f t="shared" si="21"/>
        <v>0</v>
      </c>
      <c r="BF33" s="122">
        <f t="shared" si="22"/>
        <v>0</v>
      </c>
      <c r="BG33" s="122">
        <f t="shared" si="23"/>
        <v>0</v>
      </c>
    </row>
    <row r="34" spans="1:59" ht="25.5">
      <c r="A34" s="147">
        <v>21</v>
      </c>
      <c r="B34" s="148" t="s">
        <v>120</v>
      </c>
      <c r="C34" s="149" t="s">
        <v>122</v>
      </c>
      <c r="D34" s="150" t="s">
        <v>77</v>
      </c>
      <c r="E34" s="151">
        <v>1</v>
      </c>
      <c r="F34" s="151">
        <v>0</v>
      </c>
      <c r="G34" s="152">
        <f t="shared" si="16"/>
        <v>0</v>
      </c>
      <c r="H34" s="153">
        <v>0</v>
      </c>
      <c r="I34" s="153">
        <f t="shared" si="17"/>
        <v>0</v>
      </c>
      <c r="J34" s="153">
        <v>-0.008</v>
      </c>
      <c r="K34" s="153">
        <f t="shared" si="18"/>
        <v>-0.008</v>
      </c>
      <c r="Q34" s="146">
        <v>2</v>
      </c>
      <c r="AA34" s="122">
        <v>12</v>
      </c>
      <c r="AB34" s="122">
        <v>0</v>
      </c>
      <c r="AC34" s="122">
        <v>21</v>
      </c>
      <c r="BB34" s="122">
        <v>1</v>
      </c>
      <c r="BC34" s="122">
        <f t="shared" si="19"/>
        <v>0</v>
      </c>
      <c r="BD34" s="122">
        <f t="shared" si="20"/>
        <v>0</v>
      </c>
      <c r="BE34" s="122">
        <f t="shared" si="21"/>
        <v>0</v>
      </c>
      <c r="BF34" s="122">
        <f t="shared" si="22"/>
        <v>0</v>
      </c>
      <c r="BG34" s="122">
        <f t="shared" si="23"/>
        <v>0</v>
      </c>
    </row>
    <row r="35" spans="1:59" ht="25.5">
      <c r="A35" s="147">
        <v>22</v>
      </c>
      <c r="B35" s="148" t="s">
        <v>123</v>
      </c>
      <c r="C35" s="149" t="s">
        <v>124</v>
      </c>
      <c r="D35" s="150" t="s">
        <v>77</v>
      </c>
      <c r="E35" s="151">
        <v>3</v>
      </c>
      <c r="F35" s="151">
        <v>0</v>
      </c>
      <c r="G35" s="152">
        <f t="shared" si="16"/>
        <v>0</v>
      </c>
      <c r="H35" s="153">
        <v>0.00067</v>
      </c>
      <c r="I35" s="153">
        <f t="shared" si="17"/>
        <v>0.00201</v>
      </c>
      <c r="J35" s="153">
        <v>-0.012</v>
      </c>
      <c r="K35" s="153">
        <f t="shared" si="18"/>
        <v>-0.036000000000000004</v>
      </c>
      <c r="Q35" s="146">
        <v>2</v>
      </c>
      <c r="AA35" s="122">
        <v>12</v>
      </c>
      <c r="AB35" s="122">
        <v>0</v>
      </c>
      <c r="AC35" s="122">
        <v>22</v>
      </c>
      <c r="BB35" s="122">
        <v>1</v>
      </c>
      <c r="BC35" s="122">
        <f t="shared" si="19"/>
        <v>0</v>
      </c>
      <c r="BD35" s="122">
        <f t="shared" si="20"/>
        <v>0</v>
      </c>
      <c r="BE35" s="122">
        <f t="shared" si="21"/>
        <v>0</v>
      </c>
      <c r="BF35" s="122">
        <f t="shared" si="22"/>
        <v>0</v>
      </c>
      <c r="BG35" s="122">
        <f t="shared" si="23"/>
        <v>0</v>
      </c>
    </row>
    <row r="36" spans="1:59" ht="25.5">
      <c r="A36" s="147">
        <v>23</v>
      </c>
      <c r="B36" s="148" t="s">
        <v>123</v>
      </c>
      <c r="C36" s="149" t="s">
        <v>125</v>
      </c>
      <c r="D36" s="150" t="s">
        <v>77</v>
      </c>
      <c r="E36" s="151">
        <v>1</v>
      </c>
      <c r="F36" s="151">
        <v>0</v>
      </c>
      <c r="G36" s="152">
        <f t="shared" si="16"/>
        <v>0</v>
      </c>
      <c r="H36" s="153">
        <v>0.00067</v>
      </c>
      <c r="I36" s="153">
        <f t="shared" si="17"/>
        <v>0.00067</v>
      </c>
      <c r="J36" s="153">
        <v>-0.012</v>
      </c>
      <c r="K36" s="153">
        <f t="shared" si="18"/>
        <v>-0.012</v>
      </c>
      <c r="Q36" s="146">
        <v>2</v>
      </c>
      <c r="AA36" s="122">
        <v>12</v>
      </c>
      <c r="AB36" s="122">
        <v>0</v>
      </c>
      <c r="AC36" s="122">
        <v>23</v>
      </c>
      <c r="BB36" s="122">
        <v>1</v>
      </c>
      <c r="BC36" s="122">
        <f t="shared" si="19"/>
        <v>0</v>
      </c>
      <c r="BD36" s="122">
        <f t="shared" si="20"/>
        <v>0</v>
      </c>
      <c r="BE36" s="122">
        <f t="shared" si="21"/>
        <v>0</v>
      </c>
      <c r="BF36" s="122">
        <f t="shared" si="22"/>
        <v>0</v>
      </c>
      <c r="BG36" s="122">
        <f t="shared" si="23"/>
        <v>0</v>
      </c>
    </row>
    <row r="37" spans="1:59" ht="25.5">
      <c r="A37" s="147">
        <v>24</v>
      </c>
      <c r="B37" s="148" t="s">
        <v>126</v>
      </c>
      <c r="C37" s="149" t="s">
        <v>127</v>
      </c>
      <c r="D37" s="150" t="s">
        <v>77</v>
      </c>
      <c r="E37" s="151">
        <v>8</v>
      </c>
      <c r="F37" s="151">
        <v>0</v>
      </c>
      <c r="G37" s="152">
        <f t="shared" si="16"/>
        <v>0</v>
      </c>
      <c r="H37" s="153">
        <v>0</v>
      </c>
      <c r="I37" s="153">
        <f t="shared" si="17"/>
        <v>0</v>
      </c>
      <c r="J37" s="153">
        <v>-0.018</v>
      </c>
      <c r="K37" s="153">
        <f t="shared" si="18"/>
        <v>-0.144</v>
      </c>
      <c r="Q37" s="146">
        <v>2</v>
      </c>
      <c r="AA37" s="122">
        <v>12</v>
      </c>
      <c r="AB37" s="122">
        <v>0</v>
      </c>
      <c r="AC37" s="122">
        <v>24</v>
      </c>
      <c r="BB37" s="122">
        <v>1</v>
      </c>
      <c r="BC37" s="122">
        <f t="shared" si="19"/>
        <v>0</v>
      </c>
      <c r="BD37" s="122">
        <f t="shared" si="20"/>
        <v>0</v>
      </c>
      <c r="BE37" s="122">
        <f t="shared" si="21"/>
        <v>0</v>
      </c>
      <c r="BF37" s="122">
        <f t="shared" si="22"/>
        <v>0</v>
      </c>
      <c r="BG37" s="122">
        <f t="shared" si="23"/>
        <v>0</v>
      </c>
    </row>
    <row r="38" spans="1:59" ht="25.5">
      <c r="A38" s="147">
        <v>25</v>
      </c>
      <c r="B38" s="148" t="s">
        <v>128</v>
      </c>
      <c r="C38" s="149" t="s">
        <v>129</v>
      </c>
      <c r="D38" s="150" t="s">
        <v>77</v>
      </c>
      <c r="E38" s="151">
        <v>1</v>
      </c>
      <c r="F38" s="151">
        <v>0</v>
      </c>
      <c r="G38" s="152">
        <f t="shared" si="16"/>
        <v>0</v>
      </c>
      <c r="H38" s="153">
        <v>0.00133</v>
      </c>
      <c r="I38" s="153">
        <f t="shared" si="17"/>
        <v>0.00133</v>
      </c>
      <c r="J38" s="153">
        <v>-0.002</v>
      </c>
      <c r="K38" s="153">
        <f t="shared" si="18"/>
        <v>-0.002</v>
      </c>
      <c r="Q38" s="146">
        <v>2</v>
      </c>
      <c r="AA38" s="122">
        <v>12</v>
      </c>
      <c r="AB38" s="122">
        <v>0</v>
      </c>
      <c r="AC38" s="122">
        <v>25</v>
      </c>
      <c r="BB38" s="122">
        <v>1</v>
      </c>
      <c r="BC38" s="122">
        <f t="shared" si="19"/>
        <v>0</v>
      </c>
      <c r="BD38" s="122">
        <f t="shared" si="20"/>
        <v>0</v>
      </c>
      <c r="BE38" s="122">
        <f t="shared" si="21"/>
        <v>0</v>
      </c>
      <c r="BF38" s="122">
        <f t="shared" si="22"/>
        <v>0</v>
      </c>
      <c r="BG38" s="122">
        <f t="shared" si="23"/>
        <v>0</v>
      </c>
    </row>
    <row r="39" spans="1:59" ht="25.5">
      <c r="A39" s="147">
        <v>26</v>
      </c>
      <c r="B39" s="148" t="s">
        <v>130</v>
      </c>
      <c r="C39" s="149" t="s">
        <v>131</v>
      </c>
      <c r="D39" s="150" t="s">
        <v>132</v>
      </c>
      <c r="E39" s="151">
        <v>0.6</v>
      </c>
      <c r="F39" s="151">
        <v>0</v>
      </c>
      <c r="G39" s="152">
        <f t="shared" si="16"/>
        <v>0</v>
      </c>
      <c r="H39" s="153">
        <v>0.00139</v>
      </c>
      <c r="I39" s="153">
        <f t="shared" si="17"/>
        <v>0.000834</v>
      </c>
      <c r="J39" s="153">
        <v>-1.8</v>
      </c>
      <c r="K39" s="153">
        <f t="shared" si="18"/>
        <v>-1.08</v>
      </c>
      <c r="Q39" s="146">
        <v>2</v>
      </c>
      <c r="AA39" s="122">
        <v>12</v>
      </c>
      <c r="AB39" s="122">
        <v>0</v>
      </c>
      <c r="AC39" s="122">
        <v>26</v>
      </c>
      <c r="BB39" s="122">
        <v>1</v>
      </c>
      <c r="BC39" s="122">
        <f t="shared" si="19"/>
        <v>0</v>
      </c>
      <c r="BD39" s="122">
        <f t="shared" si="20"/>
        <v>0</v>
      </c>
      <c r="BE39" s="122">
        <f t="shared" si="21"/>
        <v>0</v>
      </c>
      <c r="BF39" s="122">
        <f t="shared" si="22"/>
        <v>0</v>
      </c>
      <c r="BG39" s="122">
        <f t="shared" si="23"/>
        <v>0</v>
      </c>
    </row>
    <row r="40" spans="1:59" ht="25.5">
      <c r="A40" s="147">
        <v>27</v>
      </c>
      <c r="B40" s="148" t="s">
        <v>130</v>
      </c>
      <c r="C40" s="149" t="s">
        <v>133</v>
      </c>
      <c r="D40" s="150" t="s">
        <v>132</v>
      </c>
      <c r="E40" s="151">
        <v>0.015</v>
      </c>
      <c r="F40" s="151">
        <v>0</v>
      </c>
      <c r="G40" s="152">
        <f t="shared" si="16"/>
        <v>0</v>
      </c>
      <c r="H40" s="153">
        <v>0.00139</v>
      </c>
      <c r="I40" s="153">
        <f t="shared" si="17"/>
        <v>2.085E-05</v>
      </c>
      <c r="J40" s="153">
        <v>-1.8</v>
      </c>
      <c r="K40" s="153">
        <f t="shared" si="18"/>
        <v>-0.027</v>
      </c>
      <c r="Q40" s="146">
        <v>2</v>
      </c>
      <c r="AA40" s="122">
        <v>12</v>
      </c>
      <c r="AB40" s="122">
        <v>0</v>
      </c>
      <c r="AC40" s="122">
        <v>27</v>
      </c>
      <c r="BB40" s="122">
        <v>1</v>
      </c>
      <c r="BC40" s="122">
        <f t="shared" si="19"/>
        <v>0</v>
      </c>
      <c r="BD40" s="122">
        <f t="shared" si="20"/>
        <v>0</v>
      </c>
      <c r="BE40" s="122">
        <f t="shared" si="21"/>
        <v>0</v>
      </c>
      <c r="BF40" s="122">
        <f t="shared" si="22"/>
        <v>0</v>
      </c>
      <c r="BG40" s="122">
        <f t="shared" si="23"/>
        <v>0</v>
      </c>
    </row>
    <row r="41" spans="1:59" ht="25.5">
      <c r="A41" s="147">
        <v>28</v>
      </c>
      <c r="B41" s="148" t="s">
        <v>130</v>
      </c>
      <c r="C41" s="149" t="s">
        <v>134</v>
      </c>
      <c r="D41" s="150" t="s">
        <v>132</v>
      </c>
      <c r="E41" s="151">
        <v>0.014</v>
      </c>
      <c r="F41" s="151">
        <v>0</v>
      </c>
      <c r="G41" s="152">
        <f t="shared" si="16"/>
        <v>0</v>
      </c>
      <c r="H41" s="153">
        <v>0.00139</v>
      </c>
      <c r="I41" s="153">
        <f t="shared" si="17"/>
        <v>1.946E-05</v>
      </c>
      <c r="J41" s="153">
        <v>-1.8</v>
      </c>
      <c r="K41" s="153">
        <f t="shared" si="18"/>
        <v>-0.0252</v>
      </c>
      <c r="Q41" s="146">
        <v>2</v>
      </c>
      <c r="AA41" s="122">
        <v>12</v>
      </c>
      <c r="AB41" s="122">
        <v>0</v>
      </c>
      <c r="AC41" s="122">
        <v>28</v>
      </c>
      <c r="BB41" s="122">
        <v>1</v>
      </c>
      <c r="BC41" s="122">
        <f t="shared" si="19"/>
        <v>0</v>
      </c>
      <c r="BD41" s="122">
        <f t="shared" si="20"/>
        <v>0</v>
      </c>
      <c r="BE41" s="122">
        <f t="shared" si="21"/>
        <v>0</v>
      </c>
      <c r="BF41" s="122">
        <f t="shared" si="22"/>
        <v>0</v>
      </c>
      <c r="BG41" s="122">
        <f t="shared" si="23"/>
        <v>0</v>
      </c>
    </row>
    <row r="42" spans="1:59" ht="25.5">
      <c r="A42" s="147">
        <v>29</v>
      </c>
      <c r="B42" s="148" t="s">
        <v>135</v>
      </c>
      <c r="C42" s="149" t="s">
        <v>136</v>
      </c>
      <c r="D42" s="150" t="s">
        <v>77</v>
      </c>
      <c r="E42" s="151">
        <v>1</v>
      </c>
      <c r="F42" s="151">
        <v>0</v>
      </c>
      <c r="G42" s="152">
        <f t="shared" si="16"/>
        <v>0</v>
      </c>
      <c r="H42" s="153">
        <v>0.00021</v>
      </c>
      <c r="I42" s="153">
        <f t="shared" si="17"/>
        <v>0.00021</v>
      </c>
      <c r="J42" s="153">
        <v>-0.003</v>
      </c>
      <c r="K42" s="153">
        <f t="shared" si="18"/>
        <v>-0.003</v>
      </c>
      <c r="Q42" s="146">
        <v>2</v>
      </c>
      <c r="AA42" s="122">
        <v>12</v>
      </c>
      <c r="AB42" s="122">
        <v>0</v>
      </c>
      <c r="AC42" s="122">
        <v>29</v>
      </c>
      <c r="BB42" s="122">
        <v>1</v>
      </c>
      <c r="BC42" s="122">
        <f t="shared" si="19"/>
        <v>0</v>
      </c>
      <c r="BD42" s="122">
        <f t="shared" si="20"/>
        <v>0</v>
      </c>
      <c r="BE42" s="122">
        <f t="shared" si="21"/>
        <v>0</v>
      </c>
      <c r="BF42" s="122">
        <f t="shared" si="22"/>
        <v>0</v>
      </c>
      <c r="BG42" s="122">
        <f t="shared" si="23"/>
        <v>0</v>
      </c>
    </row>
    <row r="43" spans="1:59" ht="25.5">
      <c r="A43" s="147">
        <v>30</v>
      </c>
      <c r="B43" s="148" t="s">
        <v>135</v>
      </c>
      <c r="C43" s="149" t="s">
        <v>137</v>
      </c>
      <c r="D43" s="150" t="s">
        <v>77</v>
      </c>
      <c r="E43" s="151">
        <v>2</v>
      </c>
      <c r="F43" s="151">
        <v>0</v>
      </c>
      <c r="G43" s="152">
        <f t="shared" si="16"/>
        <v>0</v>
      </c>
      <c r="H43" s="153">
        <v>0.00021</v>
      </c>
      <c r="I43" s="153">
        <f t="shared" si="17"/>
        <v>0.00042</v>
      </c>
      <c r="J43" s="153">
        <v>-0.003</v>
      </c>
      <c r="K43" s="153">
        <f t="shared" si="18"/>
        <v>-0.006</v>
      </c>
      <c r="Q43" s="146">
        <v>2</v>
      </c>
      <c r="AA43" s="122">
        <v>12</v>
      </c>
      <c r="AB43" s="122">
        <v>0</v>
      </c>
      <c r="AC43" s="122">
        <v>30</v>
      </c>
      <c r="BB43" s="122">
        <v>1</v>
      </c>
      <c r="BC43" s="122">
        <f t="shared" si="19"/>
        <v>0</v>
      </c>
      <c r="BD43" s="122">
        <f t="shared" si="20"/>
        <v>0</v>
      </c>
      <c r="BE43" s="122">
        <f t="shared" si="21"/>
        <v>0</v>
      </c>
      <c r="BF43" s="122">
        <f t="shared" si="22"/>
        <v>0</v>
      </c>
      <c r="BG43" s="122">
        <f t="shared" si="23"/>
        <v>0</v>
      </c>
    </row>
    <row r="44" spans="1:59" ht="25.5">
      <c r="A44" s="147">
        <v>31</v>
      </c>
      <c r="B44" s="148" t="s">
        <v>138</v>
      </c>
      <c r="C44" s="149" t="s">
        <v>139</v>
      </c>
      <c r="D44" s="150" t="s">
        <v>86</v>
      </c>
      <c r="E44" s="151">
        <v>19</v>
      </c>
      <c r="F44" s="151">
        <v>0</v>
      </c>
      <c r="G44" s="152">
        <f t="shared" si="16"/>
        <v>0</v>
      </c>
      <c r="H44" s="153">
        <v>0.00049</v>
      </c>
      <c r="I44" s="153">
        <f t="shared" si="17"/>
        <v>0.009309999999999999</v>
      </c>
      <c r="J44" s="153">
        <v>-0.009</v>
      </c>
      <c r="K44" s="153">
        <f t="shared" si="18"/>
        <v>-0.17099999999999999</v>
      </c>
      <c r="Q44" s="146">
        <v>2</v>
      </c>
      <c r="AA44" s="122">
        <v>12</v>
      </c>
      <c r="AB44" s="122">
        <v>0</v>
      </c>
      <c r="AC44" s="122">
        <v>31</v>
      </c>
      <c r="BB44" s="122">
        <v>1</v>
      </c>
      <c r="BC44" s="122">
        <f t="shared" si="19"/>
        <v>0</v>
      </c>
      <c r="BD44" s="122">
        <f t="shared" si="20"/>
        <v>0</v>
      </c>
      <c r="BE44" s="122">
        <f t="shared" si="21"/>
        <v>0</v>
      </c>
      <c r="BF44" s="122">
        <f t="shared" si="22"/>
        <v>0</v>
      </c>
      <c r="BG44" s="122">
        <f t="shared" si="23"/>
        <v>0</v>
      </c>
    </row>
    <row r="45" spans="1:59" ht="12.75">
      <c r="A45" s="147">
        <v>32</v>
      </c>
      <c r="B45" s="148" t="s">
        <v>138</v>
      </c>
      <c r="C45" s="149" t="s">
        <v>140</v>
      </c>
      <c r="D45" s="150" t="s">
        <v>86</v>
      </c>
      <c r="E45" s="151">
        <v>5</v>
      </c>
      <c r="F45" s="151">
        <v>0</v>
      </c>
      <c r="G45" s="152">
        <f t="shared" si="16"/>
        <v>0</v>
      </c>
      <c r="H45" s="153">
        <v>0.00049</v>
      </c>
      <c r="I45" s="153">
        <f t="shared" si="17"/>
        <v>0.00245</v>
      </c>
      <c r="J45" s="153">
        <v>-0.009</v>
      </c>
      <c r="K45" s="153">
        <f t="shared" si="18"/>
        <v>-0.045</v>
      </c>
      <c r="Q45" s="146">
        <v>2</v>
      </c>
      <c r="AA45" s="122">
        <v>12</v>
      </c>
      <c r="AB45" s="122">
        <v>0</v>
      </c>
      <c r="AC45" s="122">
        <v>32</v>
      </c>
      <c r="BB45" s="122">
        <v>1</v>
      </c>
      <c r="BC45" s="122">
        <f t="shared" si="19"/>
        <v>0</v>
      </c>
      <c r="BD45" s="122">
        <f t="shared" si="20"/>
        <v>0</v>
      </c>
      <c r="BE45" s="122">
        <f t="shared" si="21"/>
        <v>0</v>
      </c>
      <c r="BF45" s="122">
        <f t="shared" si="22"/>
        <v>0</v>
      </c>
      <c r="BG45" s="122">
        <f t="shared" si="23"/>
        <v>0</v>
      </c>
    </row>
    <row r="46" spans="1:59" ht="12.75">
      <c r="A46" s="147">
        <v>33</v>
      </c>
      <c r="B46" s="148" t="s">
        <v>141</v>
      </c>
      <c r="C46" s="149" t="s">
        <v>142</v>
      </c>
      <c r="D46" s="150" t="s">
        <v>86</v>
      </c>
      <c r="E46" s="151">
        <v>31</v>
      </c>
      <c r="F46" s="151">
        <v>0</v>
      </c>
      <c r="G46" s="152">
        <f t="shared" si="16"/>
        <v>0</v>
      </c>
      <c r="H46" s="153">
        <v>0.00049</v>
      </c>
      <c r="I46" s="153">
        <f t="shared" si="17"/>
        <v>0.015189999999999999</v>
      </c>
      <c r="J46" s="153">
        <v>-0.013</v>
      </c>
      <c r="K46" s="153">
        <f t="shared" si="18"/>
        <v>-0.40299999999999997</v>
      </c>
      <c r="Q46" s="146">
        <v>2</v>
      </c>
      <c r="AA46" s="122">
        <v>12</v>
      </c>
      <c r="AB46" s="122">
        <v>0</v>
      </c>
      <c r="AC46" s="122">
        <v>33</v>
      </c>
      <c r="BB46" s="122">
        <v>1</v>
      </c>
      <c r="BC46" s="122">
        <f t="shared" si="19"/>
        <v>0</v>
      </c>
      <c r="BD46" s="122">
        <f t="shared" si="20"/>
        <v>0</v>
      </c>
      <c r="BE46" s="122">
        <f t="shared" si="21"/>
        <v>0</v>
      </c>
      <c r="BF46" s="122">
        <f t="shared" si="22"/>
        <v>0</v>
      </c>
      <c r="BG46" s="122">
        <f t="shared" si="23"/>
        <v>0</v>
      </c>
    </row>
    <row r="47" spans="1:59" ht="12.75">
      <c r="A47" s="147">
        <v>34</v>
      </c>
      <c r="B47" s="148" t="s">
        <v>143</v>
      </c>
      <c r="C47" s="149" t="s">
        <v>144</v>
      </c>
      <c r="D47" s="150" t="s">
        <v>86</v>
      </c>
      <c r="E47" s="151">
        <v>16</v>
      </c>
      <c r="F47" s="151">
        <v>0</v>
      </c>
      <c r="G47" s="152">
        <f t="shared" si="16"/>
        <v>0</v>
      </c>
      <c r="H47" s="153">
        <v>0.00049</v>
      </c>
      <c r="I47" s="153">
        <f t="shared" si="17"/>
        <v>0.00784</v>
      </c>
      <c r="J47" s="153">
        <v>-0.04</v>
      </c>
      <c r="K47" s="153">
        <f t="shared" si="18"/>
        <v>-0.64</v>
      </c>
      <c r="Q47" s="146">
        <v>2</v>
      </c>
      <c r="AA47" s="122">
        <v>12</v>
      </c>
      <c r="AB47" s="122">
        <v>0</v>
      </c>
      <c r="AC47" s="122">
        <v>34</v>
      </c>
      <c r="BB47" s="122">
        <v>1</v>
      </c>
      <c r="BC47" s="122">
        <f t="shared" si="19"/>
        <v>0</v>
      </c>
      <c r="BD47" s="122">
        <f t="shared" si="20"/>
        <v>0</v>
      </c>
      <c r="BE47" s="122">
        <f t="shared" si="21"/>
        <v>0</v>
      </c>
      <c r="BF47" s="122">
        <f t="shared" si="22"/>
        <v>0</v>
      </c>
      <c r="BG47" s="122">
        <f t="shared" si="23"/>
        <v>0</v>
      </c>
    </row>
    <row r="48" spans="1:59" ht="12.75">
      <c r="A48" s="147">
        <v>35</v>
      </c>
      <c r="B48" s="148" t="s">
        <v>145</v>
      </c>
      <c r="C48" s="149" t="s">
        <v>146</v>
      </c>
      <c r="D48" s="150" t="s">
        <v>86</v>
      </c>
      <c r="E48" s="151">
        <v>7.4</v>
      </c>
      <c r="F48" s="151">
        <v>0</v>
      </c>
      <c r="G48" s="152">
        <f t="shared" si="16"/>
        <v>0</v>
      </c>
      <c r="H48" s="153">
        <v>0.00049</v>
      </c>
      <c r="I48" s="153">
        <f t="shared" si="17"/>
        <v>0.003626</v>
      </c>
      <c r="J48" s="153">
        <v>-0.038</v>
      </c>
      <c r="K48" s="153">
        <f t="shared" si="18"/>
        <v>-0.2812</v>
      </c>
      <c r="Q48" s="146">
        <v>2</v>
      </c>
      <c r="AA48" s="122">
        <v>12</v>
      </c>
      <c r="AB48" s="122">
        <v>0</v>
      </c>
      <c r="AC48" s="122">
        <v>35</v>
      </c>
      <c r="BB48" s="122">
        <v>1</v>
      </c>
      <c r="BC48" s="122">
        <f t="shared" si="19"/>
        <v>0</v>
      </c>
      <c r="BD48" s="122">
        <f t="shared" si="20"/>
        <v>0</v>
      </c>
      <c r="BE48" s="122">
        <f t="shared" si="21"/>
        <v>0</v>
      </c>
      <c r="BF48" s="122">
        <f t="shared" si="22"/>
        <v>0</v>
      </c>
      <c r="BG48" s="122">
        <f t="shared" si="23"/>
        <v>0</v>
      </c>
    </row>
    <row r="49" spans="1:59" ht="25.5">
      <c r="A49" s="147">
        <v>36</v>
      </c>
      <c r="B49" s="148" t="s">
        <v>147</v>
      </c>
      <c r="C49" s="149" t="s">
        <v>148</v>
      </c>
      <c r="D49" s="150" t="s">
        <v>86</v>
      </c>
      <c r="E49" s="151">
        <v>0.5</v>
      </c>
      <c r="F49" s="151">
        <v>0</v>
      </c>
      <c r="G49" s="152">
        <f t="shared" si="16"/>
        <v>0</v>
      </c>
      <c r="H49" s="153">
        <v>0</v>
      </c>
      <c r="I49" s="153">
        <f t="shared" si="17"/>
        <v>0</v>
      </c>
      <c r="J49" s="153">
        <v>-0.011</v>
      </c>
      <c r="K49" s="153">
        <f t="shared" si="18"/>
        <v>-0.0055</v>
      </c>
      <c r="Q49" s="146">
        <v>2</v>
      </c>
      <c r="AA49" s="122">
        <v>12</v>
      </c>
      <c r="AB49" s="122">
        <v>0</v>
      </c>
      <c r="AC49" s="122">
        <v>36</v>
      </c>
      <c r="BB49" s="122">
        <v>1</v>
      </c>
      <c r="BC49" s="122">
        <f t="shared" si="19"/>
        <v>0</v>
      </c>
      <c r="BD49" s="122">
        <f t="shared" si="20"/>
        <v>0</v>
      </c>
      <c r="BE49" s="122">
        <f t="shared" si="21"/>
        <v>0</v>
      </c>
      <c r="BF49" s="122">
        <f t="shared" si="22"/>
        <v>0</v>
      </c>
      <c r="BG49" s="122">
        <f t="shared" si="23"/>
        <v>0</v>
      </c>
    </row>
    <row r="50" spans="1:59" ht="25.5">
      <c r="A50" s="147">
        <v>37</v>
      </c>
      <c r="B50" s="148" t="s">
        <v>149</v>
      </c>
      <c r="C50" s="149" t="s">
        <v>150</v>
      </c>
      <c r="D50" s="150" t="s">
        <v>86</v>
      </c>
      <c r="E50" s="151">
        <v>0.5</v>
      </c>
      <c r="F50" s="151">
        <v>0</v>
      </c>
      <c r="G50" s="152">
        <f t="shared" si="16"/>
        <v>0</v>
      </c>
      <c r="H50" s="153">
        <v>0</v>
      </c>
      <c r="I50" s="153">
        <f t="shared" si="17"/>
        <v>0</v>
      </c>
      <c r="J50" s="153">
        <v>-0.05</v>
      </c>
      <c r="K50" s="153">
        <f t="shared" si="18"/>
        <v>-0.025</v>
      </c>
      <c r="Q50" s="146">
        <v>2</v>
      </c>
      <c r="AA50" s="122">
        <v>12</v>
      </c>
      <c r="AB50" s="122">
        <v>0</v>
      </c>
      <c r="AC50" s="122">
        <v>37</v>
      </c>
      <c r="BB50" s="122">
        <v>1</v>
      </c>
      <c r="BC50" s="122">
        <f t="shared" si="19"/>
        <v>0</v>
      </c>
      <c r="BD50" s="122">
        <f t="shared" si="20"/>
        <v>0</v>
      </c>
      <c r="BE50" s="122">
        <f t="shared" si="21"/>
        <v>0</v>
      </c>
      <c r="BF50" s="122">
        <f t="shared" si="22"/>
        <v>0</v>
      </c>
      <c r="BG50" s="122">
        <f t="shared" si="23"/>
        <v>0</v>
      </c>
    </row>
    <row r="51" spans="1:59" ht="12.75">
      <c r="A51" s="147">
        <v>38</v>
      </c>
      <c r="B51" s="148" t="s">
        <v>151</v>
      </c>
      <c r="C51" s="149" t="s">
        <v>152</v>
      </c>
      <c r="D51" s="150" t="s">
        <v>153</v>
      </c>
      <c r="E51" s="151">
        <v>2.9529</v>
      </c>
      <c r="F51" s="151">
        <v>0</v>
      </c>
      <c r="G51" s="152">
        <f t="shared" si="16"/>
        <v>0</v>
      </c>
      <c r="H51" s="153">
        <v>0</v>
      </c>
      <c r="I51" s="153">
        <f t="shared" si="17"/>
        <v>0</v>
      </c>
      <c r="J51" s="153">
        <v>0</v>
      </c>
      <c r="K51" s="153">
        <f t="shared" si="18"/>
        <v>0</v>
      </c>
      <c r="Q51" s="146">
        <v>2</v>
      </c>
      <c r="AA51" s="122">
        <v>12</v>
      </c>
      <c r="AB51" s="122">
        <v>0</v>
      </c>
      <c r="AC51" s="122">
        <v>38</v>
      </c>
      <c r="BB51" s="122">
        <v>1</v>
      </c>
      <c r="BC51" s="122">
        <f t="shared" si="19"/>
        <v>0</v>
      </c>
      <c r="BD51" s="122">
        <f t="shared" si="20"/>
        <v>0</v>
      </c>
      <c r="BE51" s="122">
        <f t="shared" si="21"/>
        <v>0</v>
      </c>
      <c r="BF51" s="122">
        <f t="shared" si="22"/>
        <v>0</v>
      </c>
      <c r="BG51" s="122">
        <f t="shared" si="23"/>
        <v>0</v>
      </c>
    </row>
    <row r="52" spans="1:59" ht="12.75">
      <c r="A52" s="147">
        <v>39</v>
      </c>
      <c r="B52" s="148" t="s">
        <v>154</v>
      </c>
      <c r="C52" s="149" t="s">
        <v>155</v>
      </c>
      <c r="D52" s="150" t="s">
        <v>153</v>
      </c>
      <c r="E52" s="151">
        <v>2.9529</v>
      </c>
      <c r="F52" s="151">
        <v>0</v>
      </c>
      <c r="G52" s="152">
        <f t="shared" si="16"/>
        <v>0</v>
      </c>
      <c r="H52" s="153">
        <v>0</v>
      </c>
      <c r="I52" s="153">
        <f t="shared" si="17"/>
        <v>0</v>
      </c>
      <c r="J52" s="153">
        <v>0</v>
      </c>
      <c r="K52" s="153">
        <f t="shared" si="18"/>
        <v>0</v>
      </c>
      <c r="Q52" s="146">
        <v>2</v>
      </c>
      <c r="AA52" s="122">
        <v>12</v>
      </c>
      <c r="AB52" s="122">
        <v>0</v>
      </c>
      <c r="AC52" s="122">
        <v>39</v>
      </c>
      <c r="BB52" s="122">
        <v>1</v>
      </c>
      <c r="BC52" s="122">
        <f t="shared" si="19"/>
        <v>0</v>
      </c>
      <c r="BD52" s="122">
        <f t="shared" si="20"/>
        <v>0</v>
      </c>
      <c r="BE52" s="122">
        <f t="shared" si="21"/>
        <v>0</v>
      </c>
      <c r="BF52" s="122">
        <f t="shared" si="22"/>
        <v>0</v>
      </c>
      <c r="BG52" s="122">
        <f t="shared" si="23"/>
        <v>0</v>
      </c>
    </row>
    <row r="53" spans="1:59" ht="12.75">
      <c r="A53" s="147">
        <v>40</v>
      </c>
      <c r="B53" s="148" t="s">
        <v>156</v>
      </c>
      <c r="C53" s="149" t="s">
        <v>157</v>
      </c>
      <c r="D53" s="150" t="s">
        <v>153</v>
      </c>
      <c r="E53" s="151">
        <v>2.9529</v>
      </c>
      <c r="F53" s="151">
        <v>0</v>
      </c>
      <c r="G53" s="152">
        <f t="shared" si="16"/>
        <v>0</v>
      </c>
      <c r="H53" s="153">
        <v>0</v>
      </c>
      <c r="I53" s="153">
        <f t="shared" si="17"/>
        <v>0</v>
      </c>
      <c r="J53" s="153">
        <v>0</v>
      </c>
      <c r="K53" s="153">
        <f t="shared" si="18"/>
        <v>0</v>
      </c>
      <c r="Q53" s="146">
        <v>2</v>
      </c>
      <c r="AA53" s="122">
        <v>12</v>
      </c>
      <c r="AB53" s="122">
        <v>0</v>
      </c>
      <c r="AC53" s="122">
        <v>40</v>
      </c>
      <c r="BB53" s="122">
        <v>1</v>
      </c>
      <c r="BC53" s="122">
        <f t="shared" si="19"/>
        <v>0</v>
      </c>
      <c r="BD53" s="122">
        <f t="shared" si="20"/>
        <v>0</v>
      </c>
      <c r="BE53" s="122">
        <f t="shared" si="21"/>
        <v>0</v>
      </c>
      <c r="BF53" s="122">
        <f t="shared" si="22"/>
        <v>0</v>
      </c>
      <c r="BG53" s="122">
        <f t="shared" si="23"/>
        <v>0</v>
      </c>
    </row>
    <row r="54" spans="1:59" ht="25.5">
      <c r="A54" s="147">
        <v>41</v>
      </c>
      <c r="B54" s="148" t="s">
        <v>158</v>
      </c>
      <c r="C54" s="149" t="s">
        <v>159</v>
      </c>
      <c r="D54" s="150" t="s">
        <v>153</v>
      </c>
      <c r="E54" s="151">
        <v>26.58</v>
      </c>
      <c r="F54" s="151">
        <v>0</v>
      </c>
      <c r="G54" s="152">
        <f t="shared" si="16"/>
        <v>0</v>
      </c>
      <c r="H54" s="153">
        <v>0</v>
      </c>
      <c r="I54" s="153">
        <f t="shared" si="17"/>
        <v>0</v>
      </c>
      <c r="J54" s="153">
        <v>0</v>
      </c>
      <c r="K54" s="153">
        <f t="shared" si="18"/>
        <v>0</v>
      </c>
      <c r="Q54" s="146">
        <v>2</v>
      </c>
      <c r="AA54" s="122">
        <v>12</v>
      </c>
      <c r="AB54" s="122">
        <v>0</v>
      </c>
      <c r="AC54" s="122">
        <v>41</v>
      </c>
      <c r="BB54" s="122">
        <v>1</v>
      </c>
      <c r="BC54" s="122">
        <f t="shared" si="19"/>
        <v>0</v>
      </c>
      <c r="BD54" s="122">
        <f t="shared" si="20"/>
        <v>0</v>
      </c>
      <c r="BE54" s="122">
        <f t="shared" si="21"/>
        <v>0</v>
      </c>
      <c r="BF54" s="122">
        <f t="shared" si="22"/>
        <v>0</v>
      </c>
      <c r="BG54" s="122">
        <f t="shared" si="23"/>
        <v>0</v>
      </c>
    </row>
    <row r="55" spans="1:59" ht="12.75">
      <c r="A55" s="147">
        <v>42</v>
      </c>
      <c r="B55" s="148" t="s">
        <v>160</v>
      </c>
      <c r="C55" s="149" t="s">
        <v>161</v>
      </c>
      <c r="D55" s="150" t="s">
        <v>153</v>
      </c>
      <c r="E55" s="151">
        <v>2.9529</v>
      </c>
      <c r="F55" s="151">
        <v>0</v>
      </c>
      <c r="G55" s="152">
        <f t="shared" si="16"/>
        <v>0</v>
      </c>
      <c r="H55" s="153">
        <v>0</v>
      </c>
      <c r="I55" s="153">
        <f t="shared" si="17"/>
        <v>0</v>
      </c>
      <c r="J55" s="153">
        <v>0</v>
      </c>
      <c r="K55" s="153">
        <f t="shared" si="18"/>
        <v>0</v>
      </c>
      <c r="Q55" s="146">
        <v>2</v>
      </c>
      <c r="AA55" s="122">
        <v>12</v>
      </c>
      <c r="AB55" s="122">
        <v>0</v>
      </c>
      <c r="AC55" s="122">
        <v>42</v>
      </c>
      <c r="BB55" s="122">
        <v>1</v>
      </c>
      <c r="BC55" s="122">
        <f t="shared" si="19"/>
        <v>0</v>
      </c>
      <c r="BD55" s="122">
        <f t="shared" si="20"/>
        <v>0</v>
      </c>
      <c r="BE55" s="122">
        <f t="shared" si="21"/>
        <v>0</v>
      </c>
      <c r="BF55" s="122">
        <f t="shared" si="22"/>
        <v>0</v>
      </c>
      <c r="BG55" s="122">
        <f t="shared" si="23"/>
        <v>0</v>
      </c>
    </row>
    <row r="56" spans="1:59" ht="12.75">
      <c r="A56" s="147">
        <v>43</v>
      </c>
      <c r="B56" s="148" t="s">
        <v>162</v>
      </c>
      <c r="C56" s="149" t="s">
        <v>163</v>
      </c>
      <c r="D56" s="150" t="s">
        <v>153</v>
      </c>
      <c r="E56" s="151">
        <v>2.9529</v>
      </c>
      <c r="F56" s="151">
        <v>0</v>
      </c>
      <c r="G56" s="152">
        <f t="shared" si="16"/>
        <v>0</v>
      </c>
      <c r="H56" s="153">
        <v>0</v>
      </c>
      <c r="I56" s="153">
        <f t="shared" si="17"/>
        <v>0</v>
      </c>
      <c r="J56" s="153">
        <v>0</v>
      </c>
      <c r="K56" s="153">
        <f t="shared" si="18"/>
        <v>0</v>
      </c>
      <c r="Q56" s="146">
        <v>2</v>
      </c>
      <c r="AA56" s="122">
        <v>12</v>
      </c>
      <c r="AB56" s="122">
        <v>0</v>
      </c>
      <c r="AC56" s="122">
        <v>43</v>
      </c>
      <c r="BB56" s="122">
        <v>1</v>
      </c>
      <c r="BC56" s="122">
        <f t="shared" si="19"/>
        <v>0</v>
      </c>
      <c r="BD56" s="122">
        <f t="shared" si="20"/>
        <v>0</v>
      </c>
      <c r="BE56" s="122">
        <f t="shared" si="21"/>
        <v>0</v>
      </c>
      <c r="BF56" s="122">
        <f t="shared" si="22"/>
        <v>0</v>
      </c>
      <c r="BG56" s="122">
        <f t="shared" si="23"/>
        <v>0</v>
      </c>
    </row>
    <row r="57" spans="1:59" ht="12.75">
      <c r="A57" s="154"/>
      <c r="B57" s="155" t="s">
        <v>70</v>
      </c>
      <c r="C57" s="156" t="str">
        <f>CONCATENATE(B27," ",C27)</f>
        <v>97 Prorážení otvorů</v>
      </c>
      <c r="D57" s="154"/>
      <c r="E57" s="157"/>
      <c r="F57" s="157"/>
      <c r="G57" s="158">
        <f>SUM(G27:G56)</f>
        <v>0</v>
      </c>
      <c r="H57" s="159"/>
      <c r="I57" s="160">
        <f>SUM(I27:I56)</f>
        <v>0.04393030999999999</v>
      </c>
      <c r="J57" s="159"/>
      <c r="K57" s="160">
        <f>SUM(K27:K56)</f>
        <v>-2.9529</v>
      </c>
      <c r="Q57" s="146">
        <v>4</v>
      </c>
      <c r="BC57" s="161">
        <f>SUM(BC27:BC56)</f>
        <v>0</v>
      </c>
      <c r="BD57" s="161">
        <f>SUM(BD27:BD56)</f>
        <v>0</v>
      </c>
      <c r="BE57" s="161">
        <f>SUM(BE27:BE56)</f>
        <v>0</v>
      </c>
      <c r="BF57" s="161">
        <f>SUM(BF27:BF56)</f>
        <v>0</v>
      </c>
      <c r="BG57" s="161">
        <f>SUM(BG27:BG56)</f>
        <v>0</v>
      </c>
    </row>
    <row r="58" spans="1:17" ht="12.75">
      <c r="A58" s="139" t="s">
        <v>69</v>
      </c>
      <c r="B58" s="140" t="s">
        <v>164</v>
      </c>
      <c r="C58" s="141" t="s">
        <v>165</v>
      </c>
      <c r="D58" s="142"/>
      <c r="E58" s="143"/>
      <c r="F58" s="143"/>
      <c r="G58" s="144"/>
      <c r="H58" s="145"/>
      <c r="I58" s="145"/>
      <c r="J58" s="145"/>
      <c r="K58" s="145"/>
      <c r="Q58" s="146">
        <v>1</v>
      </c>
    </row>
    <row r="59" spans="1:59" ht="25.5">
      <c r="A59" s="147">
        <v>44</v>
      </c>
      <c r="B59" s="148" t="s">
        <v>166</v>
      </c>
      <c r="C59" s="149" t="s">
        <v>167</v>
      </c>
      <c r="D59" s="150" t="s">
        <v>153</v>
      </c>
      <c r="E59" s="151">
        <v>2.5</v>
      </c>
      <c r="F59" s="151">
        <v>0</v>
      </c>
      <c r="G59" s="152">
        <f>E59*F59</f>
        <v>0</v>
      </c>
      <c r="H59" s="153">
        <v>0</v>
      </c>
      <c r="I59" s="153">
        <f>E59*H59</f>
        <v>0</v>
      </c>
      <c r="J59" s="153">
        <v>0</v>
      </c>
      <c r="K59" s="153">
        <f>E59*J59</f>
        <v>0</v>
      </c>
      <c r="Q59" s="146">
        <v>2</v>
      </c>
      <c r="AA59" s="122">
        <v>12</v>
      </c>
      <c r="AB59" s="122">
        <v>0</v>
      </c>
      <c r="AC59" s="122">
        <v>44</v>
      </c>
      <c r="BB59" s="122">
        <v>1</v>
      </c>
      <c r="BC59" s="122">
        <f>IF(BB59=1,G59,0)</f>
        <v>0</v>
      </c>
      <c r="BD59" s="122">
        <f>IF(BB59=2,G59,0)</f>
        <v>0</v>
      </c>
      <c r="BE59" s="122">
        <f>IF(BB59=3,G59,0)</f>
        <v>0</v>
      </c>
      <c r="BF59" s="122">
        <f>IF(BB59=4,G59,0)</f>
        <v>0</v>
      </c>
      <c r="BG59" s="122">
        <f>IF(BB59=5,G59,0)</f>
        <v>0</v>
      </c>
    </row>
    <row r="60" spans="1:59" ht="12.75">
      <c r="A60" s="154"/>
      <c r="B60" s="155" t="s">
        <v>70</v>
      </c>
      <c r="C60" s="156" t="str">
        <f>CONCATENATE(B58," ",C58)</f>
        <v>99 Staveništní přesun hmot</v>
      </c>
      <c r="D60" s="154"/>
      <c r="E60" s="157"/>
      <c r="F60" s="157"/>
      <c r="G60" s="158">
        <f>SUM(G58:G59)</f>
        <v>0</v>
      </c>
      <c r="H60" s="159"/>
      <c r="I60" s="160">
        <f>SUM(I58:I59)</f>
        <v>0</v>
      </c>
      <c r="J60" s="159"/>
      <c r="K60" s="160">
        <f>SUM(K58:K59)</f>
        <v>0</v>
      </c>
      <c r="Q60" s="146">
        <v>4</v>
      </c>
      <c r="BC60" s="161">
        <f>SUM(BC58:BC59)</f>
        <v>0</v>
      </c>
      <c r="BD60" s="161">
        <f>SUM(BD58:BD59)</f>
        <v>0</v>
      </c>
      <c r="BE60" s="161">
        <f>SUM(BE58:BE59)</f>
        <v>0</v>
      </c>
      <c r="BF60" s="161">
        <f>SUM(BF58:BF59)</f>
        <v>0</v>
      </c>
      <c r="BG60" s="161">
        <f>SUM(BG58:BG59)</f>
        <v>0</v>
      </c>
    </row>
    <row r="61" spans="1:17" ht="12.75">
      <c r="A61" s="139" t="s">
        <v>69</v>
      </c>
      <c r="B61" s="140" t="s">
        <v>168</v>
      </c>
      <c r="C61" s="141" t="s">
        <v>169</v>
      </c>
      <c r="D61" s="142"/>
      <c r="E61" s="143"/>
      <c r="F61" s="143"/>
      <c r="G61" s="144"/>
      <c r="H61" s="145"/>
      <c r="I61" s="145"/>
      <c r="J61" s="145"/>
      <c r="K61" s="145"/>
      <c r="Q61" s="146">
        <v>1</v>
      </c>
    </row>
    <row r="62" spans="1:59" ht="25.5">
      <c r="A62" s="147">
        <v>45</v>
      </c>
      <c r="B62" s="148" t="s">
        <v>170</v>
      </c>
      <c r="C62" s="149" t="s">
        <v>171</v>
      </c>
      <c r="D62" s="150" t="s">
        <v>77</v>
      </c>
      <c r="E62" s="151">
        <v>1</v>
      </c>
      <c r="F62" s="151">
        <v>0</v>
      </c>
      <c r="G62" s="152">
        <f>E62*F62</f>
        <v>0</v>
      </c>
      <c r="H62" s="153">
        <v>5E-05</v>
      </c>
      <c r="I62" s="153">
        <f>E62*H62</f>
        <v>5E-05</v>
      </c>
      <c r="J62" s="153">
        <v>0</v>
      </c>
      <c r="K62" s="153">
        <f>E62*J62</f>
        <v>0</v>
      </c>
      <c r="Q62" s="146">
        <v>2</v>
      </c>
      <c r="AA62" s="122">
        <v>12</v>
      </c>
      <c r="AB62" s="122">
        <v>0</v>
      </c>
      <c r="AC62" s="122">
        <v>45</v>
      </c>
      <c r="BB62" s="122">
        <v>2</v>
      </c>
      <c r="BC62" s="122">
        <f>IF(BB62=1,G62,0)</f>
        <v>0</v>
      </c>
      <c r="BD62" s="122">
        <f>IF(BB62=2,G62,0)</f>
        <v>0</v>
      </c>
      <c r="BE62" s="122">
        <f>IF(BB62=3,G62,0)</f>
        <v>0</v>
      </c>
      <c r="BF62" s="122">
        <f>IF(BB62=4,G62,0)</f>
        <v>0</v>
      </c>
      <c r="BG62" s="122">
        <f>IF(BB62=5,G62,0)</f>
        <v>0</v>
      </c>
    </row>
    <row r="63" spans="1:59" ht="12.75">
      <c r="A63" s="147">
        <v>46</v>
      </c>
      <c r="B63" s="148" t="s">
        <v>172</v>
      </c>
      <c r="C63" s="149" t="s">
        <v>173</v>
      </c>
      <c r="D63" s="150" t="s">
        <v>54</v>
      </c>
      <c r="E63" s="151">
        <v>13.34</v>
      </c>
      <c r="F63" s="151">
        <v>0</v>
      </c>
      <c r="G63" s="152">
        <f>E63*F63</f>
        <v>0</v>
      </c>
      <c r="H63" s="153">
        <v>0</v>
      </c>
      <c r="I63" s="153">
        <f>E63*H63</f>
        <v>0</v>
      </c>
      <c r="J63" s="153">
        <v>0</v>
      </c>
      <c r="K63" s="153">
        <f>E63*J63</f>
        <v>0</v>
      </c>
      <c r="Q63" s="146">
        <v>2</v>
      </c>
      <c r="AA63" s="122">
        <v>12</v>
      </c>
      <c r="AB63" s="122">
        <v>0</v>
      </c>
      <c r="AC63" s="122">
        <v>46</v>
      </c>
      <c r="BB63" s="122">
        <v>2</v>
      </c>
      <c r="BC63" s="122">
        <f>IF(BB63=1,G63,0)</f>
        <v>0</v>
      </c>
      <c r="BD63" s="122">
        <f>IF(BB63=2,G63,0)</f>
        <v>0</v>
      </c>
      <c r="BE63" s="122">
        <f>IF(BB63=3,G63,0)</f>
        <v>0</v>
      </c>
      <c r="BF63" s="122">
        <f>IF(BB63=4,G63,0)</f>
        <v>0</v>
      </c>
      <c r="BG63" s="122">
        <f>IF(BB63=5,G63,0)</f>
        <v>0</v>
      </c>
    </row>
    <row r="64" spans="1:59" ht="12.75">
      <c r="A64" s="154"/>
      <c r="B64" s="155" t="s">
        <v>70</v>
      </c>
      <c r="C64" s="156" t="str">
        <f>CONCATENATE(B61," ",C61)</f>
        <v>713 Izolace tepelné</v>
      </c>
      <c r="D64" s="154"/>
      <c r="E64" s="157"/>
      <c r="F64" s="157"/>
      <c r="G64" s="158">
        <f>SUM(G61:G63)</f>
        <v>0</v>
      </c>
      <c r="H64" s="159"/>
      <c r="I64" s="160">
        <f>SUM(I61:I63)</f>
        <v>5E-05</v>
      </c>
      <c r="J64" s="159"/>
      <c r="K64" s="160">
        <f>SUM(K61:K63)</f>
        <v>0</v>
      </c>
      <c r="Q64" s="146">
        <v>4</v>
      </c>
      <c r="BC64" s="161">
        <f>SUM(BC61:BC63)</f>
        <v>0</v>
      </c>
      <c r="BD64" s="161">
        <f>SUM(BD61:BD63)</f>
        <v>0</v>
      </c>
      <c r="BE64" s="161">
        <f>SUM(BE61:BE63)</f>
        <v>0</v>
      </c>
      <c r="BF64" s="161">
        <f>SUM(BF61:BF63)</f>
        <v>0</v>
      </c>
      <c r="BG64" s="161">
        <f>SUM(BG61:BG63)</f>
        <v>0</v>
      </c>
    </row>
    <row r="65" spans="1:17" ht="12.75">
      <c r="A65" s="139" t="s">
        <v>69</v>
      </c>
      <c r="B65" s="140" t="s">
        <v>174</v>
      </c>
      <c r="C65" s="141" t="s">
        <v>175</v>
      </c>
      <c r="D65" s="142"/>
      <c r="E65" s="143"/>
      <c r="F65" s="143"/>
      <c r="G65" s="144"/>
      <c r="H65" s="145"/>
      <c r="I65" s="145"/>
      <c r="J65" s="145"/>
      <c r="K65" s="145"/>
      <c r="Q65" s="146">
        <v>1</v>
      </c>
    </row>
    <row r="66" spans="1:59" ht="12.75">
      <c r="A66" s="147">
        <v>47</v>
      </c>
      <c r="B66" s="148" t="s">
        <v>176</v>
      </c>
      <c r="C66" s="149" t="s">
        <v>177</v>
      </c>
      <c r="D66" s="150" t="s">
        <v>86</v>
      </c>
      <c r="E66" s="151">
        <v>13</v>
      </c>
      <c r="F66" s="151">
        <v>0</v>
      </c>
      <c r="G66" s="152">
        <f aca="true" t="shared" si="24" ref="G66:G85">E66*F66</f>
        <v>0</v>
      </c>
      <c r="H66" s="153">
        <v>0.00047</v>
      </c>
      <c r="I66" s="153">
        <f aca="true" t="shared" si="25" ref="I66:I85">E66*H66</f>
        <v>0.00611</v>
      </c>
      <c r="J66" s="153">
        <v>0</v>
      </c>
      <c r="K66" s="153">
        <f aca="true" t="shared" si="26" ref="K66:K85">E66*J66</f>
        <v>0</v>
      </c>
      <c r="Q66" s="146">
        <v>2</v>
      </c>
      <c r="AA66" s="122">
        <v>12</v>
      </c>
      <c r="AB66" s="122">
        <v>0</v>
      </c>
      <c r="AC66" s="122">
        <v>47</v>
      </c>
      <c r="BB66" s="122">
        <v>2</v>
      </c>
      <c r="BC66" s="122">
        <f aca="true" t="shared" si="27" ref="BC66:BC85">IF(BB66=1,G66,0)</f>
        <v>0</v>
      </c>
      <c r="BD66" s="122">
        <f aca="true" t="shared" si="28" ref="BD66:BD85">IF(BB66=2,G66,0)</f>
        <v>0</v>
      </c>
      <c r="BE66" s="122">
        <f aca="true" t="shared" si="29" ref="BE66:BE85">IF(BB66=3,G66,0)</f>
        <v>0</v>
      </c>
      <c r="BF66" s="122">
        <f aca="true" t="shared" si="30" ref="BF66:BF85">IF(BB66=4,G66,0)</f>
        <v>0</v>
      </c>
      <c r="BG66" s="122">
        <f aca="true" t="shared" si="31" ref="BG66:BG85">IF(BB66=5,G66,0)</f>
        <v>0</v>
      </c>
    </row>
    <row r="67" spans="1:59" ht="12.75">
      <c r="A67" s="147">
        <v>48</v>
      </c>
      <c r="B67" s="148" t="s">
        <v>178</v>
      </c>
      <c r="C67" s="149" t="s">
        <v>179</v>
      </c>
      <c r="D67" s="150" t="s">
        <v>86</v>
      </c>
      <c r="E67" s="151">
        <v>11</v>
      </c>
      <c r="F67" s="151">
        <v>0</v>
      </c>
      <c r="G67" s="152">
        <f t="shared" si="24"/>
        <v>0</v>
      </c>
      <c r="H67" s="153">
        <v>0.00152</v>
      </c>
      <c r="I67" s="153">
        <f t="shared" si="25"/>
        <v>0.016720000000000002</v>
      </c>
      <c r="J67" s="153">
        <v>0</v>
      </c>
      <c r="K67" s="153">
        <f t="shared" si="26"/>
        <v>0</v>
      </c>
      <c r="Q67" s="146">
        <v>2</v>
      </c>
      <c r="AA67" s="122">
        <v>12</v>
      </c>
      <c r="AB67" s="122">
        <v>0</v>
      </c>
      <c r="AC67" s="122">
        <v>48</v>
      </c>
      <c r="BB67" s="122">
        <v>2</v>
      </c>
      <c r="BC67" s="122">
        <f t="shared" si="27"/>
        <v>0</v>
      </c>
      <c r="BD67" s="122">
        <f t="shared" si="28"/>
        <v>0</v>
      </c>
      <c r="BE67" s="122">
        <f t="shared" si="29"/>
        <v>0</v>
      </c>
      <c r="BF67" s="122">
        <f t="shared" si="30"/>
        <v>0</v>
      </c>
      <c r="BG67" s="122">
        <f t="shared" si="31"/>
        <v>0</v>
      </c>
    </row>
    <row r="68" spans="1:59" ht="12.75">
      <c r="A68" s="147">
        <v>49</v>
      </c>
      <c r="B68" s="148" t="s">
        <v>180</v>
      </c>
      <c r="C68" s="149" t="s">
        <v>181</v>
      </c>
      <c r="D68" s="150" t="s">
        <v>86</v>
      </c>
      <c r="E68" s="151">
        <v>1</v>
      </c>
      <c r="F68" s="151">
        <v>0</v>
      </c>
      <c r="G68" s="152">
        <f t="shared" si="24"/>
        <v>0</v>
      </c>
      <c r="H68" s="153">
        <v>0.00052</v>
      </c>
      <c r="I68" s="153">
        <f t="shared" si="25"/>
        <v>0.00052</v>
      </c>
      <c r="J68" s="153">
        <v>0</v>
      </c>
      <c r="K68" s="153">
        <f t="shared" si="26"/>
        <v>0</v>
      </c>
      <c r="Q68" s="146">
        <v>2</v>
      </c>
      <c r="AA68" s="122">
        <v>12</v>
      </c>
      <c r="AB68" s="122">
        <v>0</v>
      </c>
      <c r="AC68" s="122">
        <v>49</v>
      </c>
      <c r="BB68" s="122">
        <v>2</v>
      </c>
      <c r="BC68" s="122">
        <f t="shared" si="27"/>
        <v>0</v>
      </c>
      <c r="BD68" s="122">
        <f t="shared" si="28"/>
        <v>0</v>
      </c>
      <c r="BE68" s="122">
        <f t="shared" si="29"/>
        <v>0</v>
      </c>
      <c r="BF68" s="122">
        <f t="shared" si="30"/>
        <v>0</v>
      </c>
      <c r="BG68" s="122">
        <f t="shared" si="31"/>
        <v>0</v>
      </c>
    </row>
    <row r="69" spans="1:59" ht="12.75">
      <c r="A69" s="147">
        <v>50</v>
      </c>
      <c r="B69" s="148" t="s">
        <v>182</v>
      </c>
      <c r="C69" s="149" t="s">
        <v>183</v>
      </c>
      <c r="D69" s="150" t="s">
        <v>86</v>
      </c>
      <c r="E69" s="151">
        <v>1</v>
      </c>
      <c r="F69" s="151">
        <v>0</v>
      </c>
      <c r="G69" s="152">
        <f t="shared" si="24"/>
        <v>0</v>
      </c>
      <c r="H69" s="153">
        <v>0.00078</v>
      </c>
      <c r="I69" s="153">
        <f t="shared" si="25"/>
        <v>0.00078</v>
      </c>
      <c r="J69" s="153">
        <v>0</v>
      </c>
      <c r="K69" s="153">
        <f t="shared" si="26"/>
        <v>0</v>
      </c>
      <c r="Q69" s="146">
        <v>2</v>
      </c>
      <c r="AA69" s="122">
        <v>12</v>
      </c>
      <c r="AB69" s="122">
        <v>0</v>
      </c>
      <c r="AC69" s="122">
        <v>50</v>
      </c>
      <c r="BB69" s="122">
        <v>2</v>
      </c>
      <c r="BC69" s="122">
        <f t="shared" si="27"/>
        <v>0</v>
      </c>
      <c r="BD69" s="122">
        <f t="shared" si="28"/>
        <v>0</v>
      </c>
      <c r="BE69" s="122">
        <f t="shared" si="29"/>
        <v>0</v>
      </c>
      <c r="BF69" s="122">
        <f t="shared" si="30"/>
        <v>0</v>
      </c>
      <c r="BG69" s="122">
        <f t="shared" si="31"/>
        <v>0</v>
      </c>
    </row>
    <row r="70" spans="1:59" ht="12.75">
      <c r="A70" s="147">
        <v>51</v>
      </c>
      <c r="B70" s="148" t="s">
        <v>184</v>
      </c>
      <c r="C70" s="149" t="s">
        <v>185</v>
      </c>
      <c r="D70" s="150" t="s">
        <v>86</v>
      </c>
      <c r="E70" s="151">
        <v>13.5</v>
      </c>
      <c r="F70" s="151">
        <v>0</v>
      </c>
      <c r="G70" s="152">
        <f t="shared" si="24"/>
        <v>0</v>
      </c>
      <c r="H70" s="153">
        <v>0.00131</v>
      </c>
      <c r="I70" s="153">
        <f t="shared" si="25"/>
        <v>0.017685</v>
      </c>
      <c r="J70" s="153">
        <v>0</v>
      </c>
      <c r="K70" s="153">
        <f t="shared" si="26"/>
        <v>0</v>
      </c>
      <c r="Q70" s="146">
        <v>2</v>
      </c>
      <c r="AA70" s="122">
        <v>12</v>
      </c>
      <c r="AB70" s="122">
        <v>0</v>
      </c>
      <c r="AC70" s="122">
        <v>51</v>
      </c>
      <c r="BB70" s="122">
        <v>2</v>
      </c>
      <c r="BC70" s="122">
        <f t="shared" si="27"/>
        <v>0</v>
      </c>
      <c r="BD70" s="122">
        <f t="shared" si="28"/>
        <v>0</v>
      </c>
      <c r="BE70" s="122">
        <f t="shared" si="29"/>
        <v>0</v>
      </c>
      <c r="BF70" s="122">
        <f t="shared" si="30"/>
        <v>0</v>
      </c>
      <c r="BG70" s="122">
        <f t="shared" si="31"/>
        <v>0</v>
      </c>
    </row>
    <row r="71" spans="1:59" ht="12.75">
      <c r="A71" s="147">
        <v>52</v>
      </c>
      <c r="B71" s="148" t="s">
        <v>186</v>
      </c>
      <c r="C71" s="149" t="s">
        <v>187</v>
      </c>
      <c r="D71" s="150" t="s">
        <v>86</v>
      </c>
      <c r="E71" s="151">
        <v>8.5</v>
      </c>
      <c r="F71" s="151">
        <v>0</v>
      </c>
      <c r="G71" s="152">
        <f t="shared" si="24"/>
        <v>0</v>
      </c>
      <c r="H71" s="153">
        <v>0.00137</v>
      </c>
      <c r="I71" s="153">
        <f t="shared" si="25"/>
        <v>0.011644999999999999</v>
      </c>
      <c r="J71" s="153">
        <v>0</v>
      </c>
      <c r="K71" s="153">
        <f t="shared" si="26"/>
        <v>0</v>
      </c>
      <c r="Q71" s="146">
        <v>2</v>
      </c>
      <c r="AA71" s="122">
        <v>12</v>
      </c>
      <c r="AB71" s="122">
        <v>0</v>
      </c>
      <c r="AC71" s="122">
        <v>52</v>
      </c>
      <c r="BB71" s="122">
        <v>2</v>
      </c>
      <c r="BC71" s="122">
        <f t="shared" si="27"/>
        <v>0</v>
      </c>
      <c r="BD71" s="122">
        <f t="shared" si="28"/>
        <v>0</v>
      </c>
      <c r="BE71" s="122">
        <f t="shared" si="29"/>
        <v>0</v>
      </c>
      <c r="BF71" s="122">
        <f t="shared" si="30"/>
        <v>0</v>
      </c>
      <c r="BG71" s="122">
        <f t="shared" si="31"/>
        <v>0</v>
      </c>
    </row>
    <row r="72" spans="1:59" ht="25.5">
      <c r="A72" s="147">
        <v>53</v>
      </c>
      <c r="B72" s="148" t="s">
        <v>188</v>
      </c>
      <c r="C72" s="149" t="s">
        <v>189</v>
      </c>
      <c r="D72" s="150" t="s">
        <v>77</v>
      </c>
      <c r="E72" s="151">
        <v>14</v>
      </c>
      <c r="F72" s="151">
        <v>0</v>
      </c>
      <c r="G72" s="152">
        <f t="shared" si="24"/>
        <v>0</v>
      </c>
      <c r="H72" s="153">
        <v>0</v>
      </c>
      <c r="I72" s="153">
        <f t="shared" si="25"/>
        <v>0</v>
      </c>
      <c r="J72" s="153">
        <v>0</v>
      </c>
      <c r="K72" s="153">
        <f t="shared" si="26"/>
        <v>0</v>
      </c>
      <c r="Q72" s="146">
        <v>2</v>
      </c>
      <c r="AA72" s="122">
        <v>12</v>
      </c>
      <c r="AB72" s="122">
        <v>0</v>
      </c>
      <c r="AC72" s="122">
        <v>53</v>
      </c>
      <c r="BB72" s="122">
        <v>2</v>
      </c>
      <c r="BC72" s="122">
        <f t="shared" si="27"/>
        <v>0</v>
      </c>
      <c r="BD72" s="122">
        <f t="shared" si="28"/>
        <v>0</v>
      </c>
      <c r="BE72" s="122">
        <f t="shared" si="29"/>
        <v>0</v>
      </c>
      <c r="BF72" s="122">
        <f t="shared" si="30"/>
        <v>0</v>
      </c>
      <c r="BG72" s="122">
        <f t="shared" si="31"/>
        <v>0</v>
      </c>
    </row>
    <row r="73" spans="1:59" ht="12.75">
      <c r="A73" s="147">
        <v>54</v>
      </c>
      <c r="B73" s="148" t="s">
        <v>190</v>
      </c>
      <c r="C73" s="149" t="s">
        <v>191</v>
      </c>
      <c r="D73" s="150" t="s">
        <v>77</v>
      </c>
      <c r="E73" s="151">
        <v>12</v>
      </c>
      <c r="F73" s="151">
        <v>0</v>
      </c>
      <c r="G73" s="152">
        <f t="shared" si="24"/>
        <v>0</v>
      </c>
      <c r="H73" s="153">
        <v>0</v>
      </c>
      <c r="I73" s="153">
        <f t="shared" si="25"/>
        <v>0</v>
      </c>
      <c r="J73" s="153">
        <v>0</v>
      </c>
      <c r="K73" s="153">
        <f t="shared" si="26"/>
        <v>0</v>
      </c>
      <c r="Q73" s="146">
        <v>2</v>
      </c>
      <c r="AA73" s="122">
        <v>12</v>
      </c>
      <c r="AB73" s="122">
        <v>0</v>
      </c>
      <c r="AC73" s="122">
        <v>54</v>
      </c>
      <c r="BB73" s="122">
        <v>2</v>
      </c>
      <c r="BC73" s="122">
        <f t="shared" si="27"/>
        <v>0</v>
      </c>
      <c r="BD73" s="122">
        <f t="shared" si="28"/>
        <v>0</v>
      </c>
      <c r="BE73" s="122">
        <f t="shared" si="29"/>
        <v>0</v>
      </c>
      <c r="BF73" s="122">
        <f t="shared" si="30"/>
        <v>0</v>
      </c>
      <c r="BG73" s="122">
        <f t="shared" si="31"/>
        <v>0</v>
      </c>
    </row>
    <row r="74" spans="1:59" ht="12.75">
      <c r="A74" s="147">
        <v>55</v>
      </c>
      <c r="B74" s="148" t="s">
        <v>192</v>
      </c>
      <c r="C74" s="149" t="s">
        <v>193</v>
      </c>
      <c r="D74" s="150" t="s">
        <v>77</v>
      </c>
      <c r="E74" s="151">
        <v>1</v>
      </c>
      <c r="F74" s="151">
        <v>0</v>
      </c>
      <c r="G74" s="152">
        <f t="shared" si="24"/>
        <v>0</v>
      </c>
      <c r="H74" s="153">
        <v>0.07966</v>
      </c>
      <c r="I74" s="153">
        <f t="shared" si="25"/>
        <v>0.07966</v>
      </c>
      <c r="J74" s="153">
        <v>0</v>
      </c>
      <c r="K74" s="153">
        <f t="shared" si="26"/>
        <v>0</v>
      </c>
      <c r="Q74" s="146">
        <v>2</v>
      </c>
      <c r="AA74" s="122">
        <v>12</v>
      </c>
      <c r="AB74" s="122">
        <v>0</v>
      </c>
      <c r="AC74" s="122">
        <v>55</v>
      </c>
      <c r="BB74" s="122">
        <v>2</v>
      </c>
      <c r="BC74" s="122">
        <f t="shared" si="27"/>
        <v>0</v>
      </c>
      <c r="BD74" s="122">
        <f t="shared" si="28"/>
        <v>0</v>
      </c>
      <c r="BE74" s="122">
        <f t="shared" si="29"/>
        <v>0</v>
      </c>
      <c r="BF74" s="122">
        <f t="shared" si="30"/>
        <v>0</v>
      </c>
      <c r="BG74" s="122">
        <f t="shared" si="31"/>
        <v>0</v>
      </c>
    </row>
    <row r="75" spans="1:59" ht="25.5">
      <c r="A75" s="147">
        <v>56</v>
      </c>
      <c r="B75" s="148" t="s">
        <v>192</v>
      </c>
      <c r="C75" s="149" t="s">
        <v>194</v>
      </c>
      <c r="D75" s="150" t="s">
        <v>77</v>
      </c>
      <c r="E75" s="151">
        <v>1</v>
      </c>
      <c r="F75" s="151">
        <v>0</v>
      </c>
      <c r="G75" s="152">
        <f t="shared" si="24"/>
        <v>0</v>
      </c>
      <c r="H75" s="153">
        <v>0.07966</v>
      </c>
      <c r="I75" s="153">
        <f t="shared" si="25"/>
        <v>0.07966</v>
      </c>
      <c r="J75" s="153">
        <v>0</v>
      </c>
      <c r="K75" s="153">
        <f t="shared" si="26"/>
        <v>0</v>
      </c>
      <c r="Q75" s="146">
        <v>2</v>
      </c>
      <c r="AA75" s="122">
        <v>12</v>
      </c>
      <c r="AB75" s="122">
        <v>0</v>
      </c>
      <c r="AC75" s="122">
        <v>56</v>
      </c>
      <c r="BB75" s="122">
        <v>2</v>
      </c>
      <c r="BC75" s="122">
        <f t="shared" si="27"/>
        <v>0</v>
      </c>
      <c r="BD75" s="122">
        <f t="shared" si="28"/>
        <v>0</v>
      </c>
      <c r="BE75" s="122">
        <f t="shared" si="29"/>
        <v>0</v>
      </c>
      <c r="BF75" s="122">
        <f t="shared" si="30"/>
        <v>0</v>
      </c>
      <c r="BG75" s="122">
        <f t="shared" si="31"/>
        <v>0</v>
      </c>
    </row>
    <row r="76" spans="1:59" ht="12.75">
      <c r="A76" s="147">
        <v>57</v>
      </c>
      <c r="B76" s="148" t="s">
        <v>195</v>
      </c>
      <c r="C76" s="149" t="s">
        <v>196</v>
      </c>
      <c r="D76" s="150" t="s">
        <v>77</v>
      </c>
      <c r="E76" s="151">
        <v>2</v>
      </c>
      <c r="F76" s="151">
        <v>0</v>
      </c>
      <c r="G76" s="152">
        <f t="shared" si="24"/>
        <v>0</v>
      </c>
      <c r="H76" s="153">
        <v>8E-05</v>
      </c>
      <c r="I76" s="153">
        <f t="shared" si="25"/>
        <v>0.00016</v>
      </c>
      <c r="J76" s="153">
        <v>0</v>
      </c>
      <c r="K76" s="153">
        <f t="shared" si="26"/>
        <v>0</v>
      </c>
      <c r="Q76" s="146">
        <v>2</v>
      </c>
      <c r="AA76" s="122">
        <v>12</v>
      </c>
      <c r="AB76" s="122">
        <v>0</v>
      </c>
      <c r="AC76" s="122">
        <v>57</v>
      </c>
      <c r="BB76" s="122">
        <v>2</v>
      </c>
      <c r="BC76" s="122">
        <f t="shared" si="27"/>
        <v>0</v>
      </c>
      <c r="BD76" s="122">
        <f t="shared" si="28"/>
        <v>0</v>
      </c>
      <c r="BE76" s="122">
        <f t="shared" si="29"/>
        <v>0</v>
      </c>
      <c r="BF76" s="122">
        <f t="shared" si="30"/>
        <v>0</v>
      </c>
      <c r="BG76" s="122">
        <f t="shared" si="31"/>
        <v>0</v>
      </c>
    </row>
    <row r="77" spans="1:59" ht="12.75">
      <c r="A77" s="147">
        <v>58</v>
      </c>
      <c r="B77" s="148" t="s">
        <v>197</v>
      </c>
      <c r="C77" s="149" t="s">
        <v>198</v>
      </c>
      <c r="D77" s="150" t="s">
        <v>86</v>
      </c>
      <c r="E77" s="151">
        <v>48</v>
      </c>
      <c r="F77" s="151">
        <v>0</v>
      </c>
      <c r="G77" s="152">
        <f t="shared" si="24"/>
        <v>0</v>
      </c>
      <c r="H77" s="153">
        <v>0</v>
      </c>
      <c r="I77" s="153">
        <f t="shared" si="25"/>
        <v>0</v>
      </c>
      <c r="J77" s="153">
        <v>0</v>
      </c>
      <c r="K77" s="153">
        <f t="shared" si="26"/>
        <v>0</v>
      </c>
      <c r="Q77" s="146">
        <v>2</v>
      </c>
      <c r="AA77" s="122">
        <v>12</v>
      </c>
      <c r="AB77" s="122">
        <v>0</v>
      </c>
      <c r="AC77" s="122">
        <v>58</v>
      </c>
      <c r="BB77" s="122">
        <v>2</v>
      </c>
      <c r="BC77" s="122">
        <f t="shared" si="27"/>
        <v>0</v>
      </c>
      <c r="BD77" s="122">
        <f t="shared" si="28"/>
        <v>0</v>
      </c>
      <c r="BE77" s="122">
        <f t="shared" si="29"/>
        <v>0</v>
      </c>
      <c r="BF77" s="122">
        <f t="shared" si="30"/>
        <v>0</v>
      </c>
      <c r="BG77" s="122">
        <f t="shared" si="31"/>
        <v>0</v>
      </c>
    </row>
    <row r="78" spans="1:59" ht="12.75">
      <c r="A78" s="147">
        <v>59</v>
      </c>
      <c r="B78" s="148" t="s">
        <v>199</v>
      </c>
      <c r="C78" s="149" t="s">
        <v>200</v>
      </c>
      <c r="D78" s="150" t="s">
        <v>54</v>
      </c>
      <c r="E78" s="151">
        <v>344.69</v>
      </c>
      <c r="F78" s="151">
        <v>0</v>
      </c>
      <c r="G78" s="152">
        <f t="shared" si="24"/>
        <v>0</v>
      </c>
      <c r="H78" s="153">
        <v>0</v>
      </c>
      <c r="I78" s="153">
        <f t="shared" si="25"/>
        <v>0</v>
      </c>
      <c r="J78" s="153">
        <v>0</v>
      </c>
      <c r="K78" s="153">
        <f t="shared" si="26"/>
        <v>0</v>
      </c>
      <c r="Q78" s="146">
        <v>2</v>
      </c>
      <c r="AA78" s="122">
        <v>12</v>
      </c>
      <c r="AB78" s="122">
        <v>0</v>
      </c>
      <c r="AC78" s="122">
        <v>59</v>
      </c>
      <c r="BB78" s="122">
        <v>2</v>
      </c>
      <c r="BC78" s="122">
        <f t="shared" si="27"/>
        <v>0</v>
      </c>
      <c r="BD78" s="122">
        <f t="shared" si="28"/>
        <v>0</v>
      </c>
      <c r="BE78" s="122">
        <f t="shared" si="29"/>
        <v>0</v>
      </c>
      <c r="BF78" s="122">
        <f t="shared" si="30"/>
        <v>0</v>
      </c>
      <c r="BG78" s="122">
        <f t="shared" si="31"/>
        <v>0</v>
      </c>
    </row>
    <row r="79" spans="1:59" ht="12.75">
      <c r="A79" s="147">
        <v>60</v>
      </c>
      <c r="B79" s="148" t="s">
        <v>201</v>
      </c>
      <c r="C79" s="149" t="s">
        <v>202</v>
      </c>
      <c r="D79" s="150" t="s">
        <v>86</v>
      </c>
      <c r="E79" s="151">
        <v>17</v>
      </c>
      <c r="F79" s="151">
        <v>0</v>
      </c>
      <c r="G79" s="152">
        <f t="shared" si="24"/>
        <v>0</v>
      </c>
      <c r="H79" s="153">
        <v>0</v>
      </c>
      <c r="I79" s="153">
        <f t="shared" si="25"/>
        <v>0</v>
      </c>
      <c r="J79" s="153">
        <v>-0.0021</v>
      </c>
      <c r="K79" s="153">
        <f t="shared" si="26"/>
        <v>-0.035699999999999996</v>
      </c>
      <c r="Q79" s="146">
        <v>2</v>
      </c>
      <c r="AA79" s="122">
        <v>12</v>
      </c>
      <c r="AB79" s="122">
        <v>0</v>
      </c>
      <c r="AC79" s="122">
        <v>60</v>
      </c>
      <c r="BB79" s="122">
        <v>2</v>
      </c>
      <c r="BC79" s="122">
        <f t="shared" si="27"/>
        <v>0</v>
      </c>
      <c r="BD79" s="122">
        <f t="shared" si="28"/>
        <v>0</v>
      </c>
      <c r="BE79" s="122">
        <f t="shared" si="29"/>
        <v>0</v>
      </c>
      <c r="BF79" s="122">
        <f t="shared" si="30"/>
        <v>0</v>
      </c>
      <c r="BG79" s="122">
        <f t="shared" si="31"/>
        <v>0</v>
      </c>
    </row>
    <row r="80" spans="1:59" ht="12.75">
      <c r="A80" s="147">
        <v>61</v>
      </c>
      <c r="B80" s="148" t="s">
        <v>203</v>
      </c>
      <c r="C80" s="149" t="s">
        <v>204</v>
      </c>
      <c r="D80" s="150" t="s">
        <v>86</v>
      </c>
      <c r="E80" s="151">
        <v>8</v>
      </c>
      <c r="F80" s="151">
        <v>0</v>
      </c>
      <c r="G80" s="152">
        <f t="shared" si="24"/>
        <v>0</v>
      </c>
      <c r="H80" s="153">
        <v>0</v>
      </c>
      <c r="I80" s="153">
        <f t="shared" si="25"/>
        <v>0</v>
      </c>
      <c r="J80" s="153">
        <v>-0.00198</v>
      </c>
      <c r="K80" s="153">
        <f t="shared" si="26"/>
        <v>-0.01584</v>
      </c>
      <c r="Q80" s="146">
        <v>2</v>
      </c>
      <c r="AA80" s="122">
        <v>12</v>
      </c>
      <c r="AB80" s="122">
        <v>0</v>
      </c>
      <c r="AC80" s="122">
        <v>61</v>
      </c>
      <c r="BB80" s="122">
        <v>2</v>
      </c>
      <c r="BC80" s="122">
        <f t="shared" si="27"/>
        <v>0</v>
      </c>
      <c r="BD80" s="122">
        <f t="shared" si="28"/>
        <v>0</v>
      </c>
      <c r="BE80" s="122">
        <f t="shared" si="29"/>
        <v>0</v>
      </c>
      <c r="BF80" s="122">
        <f t="shared" si="30"/>
        <v>0</v>
      </c>
      <c r="BG80" s="122">
        <f t="shared" si="31"/>
        <v>0</v>
      </c>
    </row>
    <row r="81" spans="1:59" ht="12.75">
      <c r="A81" s="147">
        <v>62</v>
      </c>
      <c r="B81" s="148" t="s">
        <v>205</v>
      </c>
      <c r="C81" s="149" t="s">
        <v>206</v>
      </c>
      <c r="D81" s="150" t="s">
        <v>77</v>
      </c>
      <c r="E81" s="151">
        <v>1</v>
      </c>
      <c r="F81" s="151">
        <v>0</v>
      </c>
      <c r="G81" s="152">
        <f t="shared" si="24"/>
        <v>0</v>
      </c>
      <c r="H81" s="153">
        <v>0</v>
      </c>
      <c r="I81" s="153">
        <f t="shared" si="25"/>
        <v>0</v>
      </c>
      <c r="J81" s="153">
        <v>-0.0031</v>
      </c>
      <c r="K81" s="153">
        <f t="shared" si="26"/>
        <v>-0.0031</v>
      </c>
      <c r="Q81" s="146">
        <v>2</v>
      </c>
      <c r="AA81" s="122">
        <v>12</v>
      </c>
      <c r="AB81" s="122">
        <v>0</v>
      </c>
      <c r="AC81" s="122">
        <v>62</v>
      </c>
      <c r="BB81" s="122">
        <v>2</v>
      </c>
      <c r="BC81" s="122">
        <f t="shared" si="27"/>
        <v>0</v>
      </c>
      <c r="BD81" s="122">
        <f t="shared" si="28"/>
        <v>0</v>
      </c>
      <c r="BE81" s="122">
        <f t="shared" si="29"/>
        <v>0</v>
      </c>
      <c r="BF81" s="122">
        <f t="shared" si="30"/>
        <v>0</v>
      </c>
      <c r="BG81" s="122">
        <f t="shared" si="31"/>
        <v>0</v>
      </c>
    </row>
    <row r="82" spans="1:59" ht="12.75">
      <c r="A82" s="147">
        <v>63</v>
      </c>
      <c r="B82" s="148" t="s">
        <v>207</v>
      </c>
      <c r="C82" s="149" t="s">
        <v>208</v>
      </c>
      <c r="D82" s="150" t="s">
        <v>153</v>
      </c>
      <c r="E82" s="151">
        <v>0.0546</v>
      </c>
      <c r="F82" s="151">
        <v>0</v>
      </c>
      <c r="G82" s="152">
        <f t="shared" si="24"/>
        <v>0</v>
      </c>
      <c r="H82" s="153">
        <v>0</v>
      </c>
      <c r="I82" s="153">
        <f t="shared" si="25"/>
        <v>0</v>
      </c>
      <c r="J82" s="153">
        <v>0</v>
      </c>
      <c r="K82" s="153">
        <f t="shared" si="26"/>
        <v>0</v>
      </c>
      <c r="Q82" s="146">
        <v>2</v>
      </c>
      <c r="AA82" s="122">
        <v>12</v>
      </c>
      <c r="AB82" s="122">
        <v>0</v>
      </c>
      <c r="AC82" s="122">
        <v>63</v>
      </c>
      <c r="BB82" s="122">
        <v>2</v>
      </c>
      <c r="BC82" s="122">
        <f t="shared" si="27"/>
        <v>0</v>
      </c>
      <c r="BD82" s="122">
        <f t="shared" si="28"/>
        <v>0</v>
      </c>
      <c r="BE82" s="122">
        <f t="shared" si="29"/>
        <v>0</v>
      </c>
      <c r="BF82" s="122">
        <f t="shared" si="30"/>
        <v>0</v>
      </c>
      <c r="BG82" s="122">
        <f t="shared" si="31"/>
        <v>0</v>
      </c>
    </row>
    <row r="83" spans="1:59" ht="12.75">
      <c r="A83" s="147">
        <v>64</v>
      </c>
      <c r="B83" s="148" t="s">
        <v>209</v>
      </c>
      <c r="C83" s="149" t="s">
        <v>210</v>
      </c>
      <c r="D83" s="150" t="s">
        <v>77</v>
      </c>
      <c r="E83" s="151">
        <v>2</v>
      </c>
      <c r="F83" s="151">
        <v>0</v>
      </c>
      <c r="G83" s="152">
        <f t="shared" si="24"/>
        <v>0</v>
      </c>
      <c r="H83" s="153">
        <v>0.00779</v>
      </c>
      <c r="I83" s="153">
        <f t="shared" si="25"/>
        <v>0.01558</v>
      </c>
      <c r="J83" s="153">
        <v>0</v>
      </c>
      <c r="K83" s="153">
        <f t="shared" si="26"/>
        <v>0</v>
      </c>
      <c r="Q83" s="146">
        <v>2</v>
      </c>
      <c r="AA83" s="122">
        <v>12</v>
      </c>
      <c r="AB83" s="122">
        <v>0</v>
      </c>
      <c r="AC83" s="122">
        <v>64</v>
      </c>
      <c r="BB83" s="122">
        <v>2</v>
      </c>
      <c r="BC83" s="122">
        <f t="shared" si="27"/>
        <v>0</v>
      </c>
      <c r="BD83" s="122">
        <f t="shared" si="28"/>
        <v>0</v>
      </c>
      <c r="BE83" s="122">
        <f t="shared" si="29"/>
        <v>0</v>
      </c>
      <c r="BF83" s="122">
        <f t="shared" si="30"/>
        <v>0</v>
      </c>
      <c r="BG83" s="122">
        <f t="shared" si="31"/>
        <v>0</v>
      </c>
    </row>
    <row r="84" spans="1:59" ht="12.75">
      <c r="A84" s="147">
        <v>65</v>
      </c>
      <c r="B84" s="148" t="s">
        <v>211</v>
      </c>
      <c r="C84" s="149" t="s">
        <v>212</v>
      </c>
      <c r="D84" s="150" t="s">
        <v>77</v>
      </c>
      <c r="E84" s="151">
        <v>2</v>
      </c>
      <c r="F84" s="151">
        <v>0</v>
      </c>
      <c r="G84" s="152">
        <f t="shared" si="24"/>
        <v>0</v>
      </c>
      <c r="H84" s="153">
        <v>0</v>
      </c>
      <c r="I84" s="153">
        <f t="shared" si="25"/>
        <v>0</v>
      </c>
      <c r="J84" s="153">
        <v>0</v>
      </c>
      <c r="K84" s="153">
        <f t="shared" si="26"/>
        <v>0</v>
      </c>
      <c r="Q84" s="146">
        <v>2</v>
      </c>
      <c r="AA84" s="122">
        <v>12</v>
      </c>
      <c r="AB84" s="122">
        <v>0</v>
      </c>
      <c r="AC84" s="122">
        <v>65</v>
      </c>
      <c r="BB84" s="122">
        <v>2</v>
      </c>
      <c r="BC84" s="122">
        <f t="shared" si="27"/>
        <v>0</v>
      </c>
      <c r="BD84" s="122">
        <f t="shared" si="28"/>
        <v>0</v>
      </c>
      <c r="BE84" s="122">
        <f t="shared" si="29"/>
        <v>0</v>
      </c>
      <c r="BF84" s="122">
        <f t="shared" si="30"/>
        <v>0</v>
      </c>
      <c r="BG84" s="122">
        <f t="shared" si="31"/>
        <v>0</v>
      </c>
    </row>
    <row r="85" spans="1:59" ht="12.75">
      <c r="A85" s="147">
        <v>66</v>
      </c>
      <c r="B85" s="148" t="s">
        <v>213</v>
      </c>
      <c r="C85" s="149" t="s">
        <v>214</v>
      </c>
      <c r="D85" s="150" t="s">
        <v>86</v>
      </c>
      <c r="E85" s="151">
        <v>8</v>
      </c>
      <c r="F85" s="151">
        <v>0</v>
      </c>
      <c r="G85" s="152">
        <f t="shared" si="24"/>
        <v>0</v>
      </c>
      <c r="H85" s="153">
        <v>0</v>
      </c>
      <c r="I85" s="153">
        <f t="shared" si="25"/>
        <v>0</v>
      </c>
      <c r="J85" s="153">
        <v>0</v>
      </c>
      <c r="K85" s="153">
        <f t="shared" si="26"/>
        <v>0</v>
      </c>
      <c r="Q85" s="146">
        <v>2</v>
      </c>
      <c r="AA85" s="122">
        <v>12</v>
      </c>
      <c r="AB85" s="122">
        <v>0</v>
      </c>
      <c r="AC85" s="122">
        <v>66</v>
      </c>
      <c r="BB85" s="122">
        <v>2</v>
      </c>
      <c r="BC85" s="122">
        <f t="shared" si="27"/>
        <v>0</v>
      </c>
      <c r="BD85" s="122">
        <f t="shared" si="28"/>
        <v>0</v>
      </c>
      <c r="BE85" s="122">
        <f t="shared" si="29"/>
        <v>0</v>
      </c>
      <c r="BF85" s="122">
        <f t="shared" si="30"/>
        <v>0</v>
      </c>
      <c r="BG85" s="122">
        <f t="shared" si="31"/>
        <v>0</v>
      </c>
    </row>
    <row r="86" spans="1:59" ht="12.75">
      <c r="A86" s="154"/>
      <c r="B86" s="155" t="s">
        <v>70</v>
      </c>
      <c r="C86" s="156" t="str">
        <f>CONCATENATE(B65," ",C65)</f>
        <v>721 Vnitřní kanalizace</v>
      </c>
      <c r="D86" s="154"/>
      <c r="E86" s="157"/>
      <c r="F86" s="157"/>
      <c r="G86" s="158">
        <f>SUM(G65:G85)</f>
        <v>0</v>
      </c>
      <c r="H86" s="159"/>
      <c r="I86" s="160">
        <f>SUM(I65:I85)</f>
        <v>0.22852000000000003</v>
      </c>
      <c r="J86" s="159"/>
      <c r="K86" s="160">
        <f>SUM(K65:K85)</f>
        <v>-0.054639999999999994</v>
      </c>
      <c r="Q86" s="146">
        <v>4</v>
      </c>
      <c r="BC86" s="161">
        <f>SUM(BC65:BC85)</f>
        <v>0</v>
      </c>
      <c r="BD86" s="161">
        <f>SUM(BD65:BD85)</f>
        <v>0</v>
      </c>
      <c r="BE86" s="161">
        <f>SUM(BE65:BE85)</f>
        <v>0</v>
      </c>
      <c r="BF86" s="161">
        <f>SUM(BF65:BF85)</f>
        <v>0</v>
      </c>
      <c r="BG86" s="161">
        <f>SUM(BG65:BG85)</f>
        <v>0</v>
      </c>
    </row>
    <row r="87" spans="1:17" ht="12.75">
      <c r="A87" s="139" t="s">
        <v>69</v>
      </c>
      <c r="B87" s="140" t="s">
        <v>215</v>
      </c>
      <c r="C87" s="141" t="s">
        <v>216</v>
      </c>
      <c r="D87" s="142"/>
      <c r="E87" s="143"/>
      <c r="F87" s="143"/>
      <c r="G87" s="144"/>
      <c r="H87" s="145"/>
      <c r="I87" s="145"/>
      <c r="J87" s="145"/>
      <c r="K87" s="145"/>
      <c r="Q87" s="146">
        <v>1</v>
      </c>
    </row>
    <row r="88" spans="1:59" ht="12.75">
      <c r="A88" s="147">
        <v>67</v>
      </c>
      <c r="B88" s="148" t="s">
        <v>217</v>
      </c>
      <c r="C88" s="149" t="s">
        <v>218</v>
      </c>
      <c r="D88" s="150" t="s">
        <v>86</v>
      </c>
      <c r="E88" s="151">
        <v>31</v>
      </c>
      <c r="F88" s="151">
        <v>0</v>
      </c>
      <c r="G88" s="152">
        <f aca="true" t="shared" si="32" ref="G88:G119">E88*F88</f>
        <v>0</v>
      </c>
      <c r="H88" s="153">
        <v>0.00398</v>
      </c>
      <c r="I88" s="153">
        <f aca="true" t="shared" si="33" ref="I88:I119">E88*H88</f>
        <v>0.12338</v>
      </c>
      <c r="J88" s="153">
        <v>0</v>
      </c>
      <c r="K88" s="153">
        <f aca="true" t="shared" si="34" ref="K88:K119">E88*J88</f>
        <v>0</v>
      </c>
      <c r="Q88" s="146">
        <v>2</v>
      </c>
      <c r="AA88" s="122">
        <v>12</v>
      </c>
      <c r="AB88" s="122">
        <v>0</v>
      </c>
      <c r="AC88" s="122">
        <v>67</v>
      </c>
      <c r="BB88" s="122">
        <v>2</v>
      </c>
      <c r="BC88" s="122">
        <f aca="true" t="shared" si="35" ref="BC88:BC119">IF(BB88=1,G88,0)</f>
        <v>0</v>
      </c>
      <c r="BD88" s="122">
        <f aca="true" t="shared" si="36" ref="BD88:BD119">IF(BB88=2,G88,0)</f>
        <v>0</v>
      </c>
      <c r="BE88" s="122">
        <f aca="true" t="shared" si="37" ref="BE88:BE119">IF(BB88=3,G88,0)</f>
        <v>0</v>
      </c>
      <c r="BF88" s="122">
        <f aca="true" t="shared" si="38" ref="BF88:BF119">IF(BB88=4,G88,0)</f>
        <v>0</v>
      </c>
      <c r="BG88" s="122">
        <f aca="true" t="shared" si="39" ref="BG88:BG119">IF(BB88=5,G88,0)</f>
        <v>0</v>
      </c>
    </row>
    <row r="89" spans="1:59" ht="12.75">
      <c r="A89" s="147">
        <v>68</v>
      </c>
      <c r="B89" s="148" t="s">
        <v>219</v>
      </c>
      <c r="C89" s="149" t="s">
        <v>220</v>
      </c>
      <c r="D89" s="150" t="s">
        <v>86</v>
      </c>
      <c r="E89" s="151">
        <v>3</v>
      </c>
      <c r="F89" s="151">
        <v>0</v>
      </c>
      <c r="G89" s="152">
        <f t="shared" si="32"/>
        <v>0</v>
      </c>
      <c r="H89" s="153">
        <v>0.00518</v>
      </c>
      <c r="I89" s="153">
        <f t="shared" si="33"/>
        <v>0.015539999999999998</v>
      </c>
      <c r="J89" s="153">
        <v>0</v>
      </c>
      <c r="K89" s="153">
        <f t="shared" si="34"/>
        <v>0</v>
      </c>
      <c r="Q89" s="146">
        <v>2</v>
      </c>
      <c r="AA89" s="122">
        <v>12</v>
      </c>
      <c r="AB89" s="122">
        <v>0</v>
      </c>
      <c r="AC89" s="122">
        <v>68</v>
      </c>
      <c r="BB89" s="122">
        <v>2</v>
      </c>
      <c r="BC89" s="122">
        <f t="shared" si="35"/>
        <v>0</v>
      </c>
      <c r="BD89" s="122">
        <f t="shared" si="36"/>
        <v>0</v>
      </c>
      <c r="BE89" s="122">
        <f t="shared" si="37"/>
        <v>0</v>
      </c>
      <c r="BF89" s="122">
        <f t="shared" si="38"/>
        <v>0</v>
      </c>
      <c r="BG89" s="122">
        <f t="shared" si="39"/>
        <v>0</v>
      </c>
    </row>
    <row r="90" spans="1:59" ht="12.75">
      <c r="A90" s="147">
        <v>69</v>
      </c>
      <c r="B90" s="148" t="s">
        <v>221</v>
      </c>
      <c r="C90" s="149" t="s">
        <v>222</v>
      </c>
      <c r="D90" s="150" t="s">
        <v>86</v>
      </c>
      <c r="E90" s="151">
        <v>30</v>
      </c>
      <c r="F90" s="151">
        <v>0</v>
      </c>
      <c r="G90" s="152">
        <f t="shared" si="32"/>
        <v>0</v>
      </c>
      <c r="H90" s="153">
        <v>0.00535</v>
      </c>
      <c r="I90" s="153">
        <f t="shared" si="33"/>
        <v>0.1605</v>
      </c>
      <c r="J90" s="153">
        <v>0</v>
      </c>
      <c r="K90" s="153">
        <f t="shared" si="34"/>
        <v>0</v>
      </c>
      <c r="Q90" s="146">
        <v>2</v>
      </c>
      <c r="AA90" s="122">
        <v>12</v>
      </c>
      <c r="AB90" s="122">
        <v>0</v>
      </c>
      <c r="AC90" s="122">
        <v>69</v>
      </c>
      <c r="BB90" s="122">
        <v>2</v>
      </c>
      <c r="BC90" s="122">
        <f t="shared" si="35"/>
        <v>0</v>
      </c>
      <c r="BD90" s="122">
        <f t="shared" si="36"/>
        <v>0</v>
      </c>
      <c r="BE90" s="122">
        <f t="shared" si="37"/>
        <v>0</v>
      </c>
      <c r="BF90" s="122">
        <f t="shared" si="38"/>
        <v>0</v>
      </c>
      <c r="BG90" s="122">
        <f t="shared" si="39"/>
        <v>0</v>
      </c>
    </row>
    <row r="91" spans="1:59" ht="12.75">
      <c r="A91" s="147">
        <v>70</v>
      </c>
      <c r="B91" s="148" t="s">
        <v>223</v>
      </c>
      <c r="C91" s="149" t="s">
        <v>224</v>
      </c>
      <c r="D91" s="150" t="s">
        <v>86</v>
      </c>
      <c r="E91" s="151">
        <v>19</v>
      </c>
      <c r="F91" s="151">
        <v>0</v>
      </c>
      <c r="G91" s="152">
        <f t="shared" si="32"/>
        <v>0</v>
      </c>
      <c r="H91" s="153">
        <v>0.00563</v>
      </c>
      <c r="I91" s="153">
        <f t="shared" si="33"/>
        <v>0.10697</v>
      </c>
      <c r="J91" s="153">
        <v>0</v>
      </c>
      <c r="K91" s="153">
        <f t="shared" si="34"/>
        <v>0</v>
      </c>
      <c r="Q91" s="146">
        <v>2</v>
      </c>
      <c r="AA91" s="122">
        <v>12</v>
      </c>
      <c r="AB91" s="122">
        <v>0</v>
      </c>
      <c r="AC91" s="122">
        <v>70</v>
      </c>
      <c r="BB91" s="122">
        <v>2</v>
      </c>
      <c r="BC91" s="122">
        <f t="shared" si="35"/>
        <v>0</v>
      </c>
      <c r="BD91" s="122">
        <f t="shared" si="36"/>
        <v>0</v>
      </c>
      <c r="BE91" s="122">
        <f t="shared" si="37"/>
        <v>0</v>
      </c>
      <c r="BF91" s="122">
        <f t="shared" si="38"/>
        <v>0</v>
      </c>
      <c r="BG91" s="122">
        <f t="shared" si="39"/>
        <v>0</v>
      </c>
    </row>
    <row r="92" spans="1:59" ht="12.75">
      <c r="A92" s="147">
        <v>71</v>
      </c>
      <c r="B92" s="148" t="s">
        <v>225</v>
      </c>
      <c r="C92" s="149" t="s">
        <v>226</v>
      </c>
      <c r="D92" s="150" t="s">
        <v>86</v>
      </c>
      <c r="E92" s="151">
        <v>31</v>
      </c>
      <c r="F92" s="151">
        <v>0</v>
      </c>
      <c r="G92" s="152">
        <f t="shared" si="32"/>
        <v>0</v>
      </c>
      <c r="H92" s="153">
        <v>0.00401</v>
      </c>
      <c r="I92" s="153">
        <f t="shared" si="33"/>
        <v>0.12430999999999999</v>
      </c>
      <c r="J92" s="153">
        <v>0</v>
      </c>
      <c r="K92" s="153">
        <f t="shared" si="34"/>
        <v>0</v>
      </c>
      <c r="Q92" s="146">
        <v>2</v>
      </c>
      <c r="AA92" s="122">
        <v>12</v>
      </c>
      <c r="AB92" s="122">
        <v>0</v>
      </c>
      <c r="AC92" s="122">
        <v>71</v>
      </c>
      <c r="BB92" s="122">
        <v>2</v>
      </c>
      <c r="BC92" s="122">
        <f t="shared" si="35"/>
        <v>0</v>
      </c>
      <c r="BD92" s="122">
        <f t="shared" si="36"/>
        <v>0</v>
      </c>
      <c r="BE92" s="122">
        <f t="shared" si="37"/>
        <v>0</v>
      </c>
      <c r="BF92" s="122">
        <f t="shared" si="38"/>
        <v>0</v>
      </c>
      <c r="BG92" s="122">
        <f t="shared" si="39"/>
        <v>0</v>
      </c>
    </row>
    <row r="93" spans="1:59" ht="12.75">
      <c r="A93" s="147">
        <v>72</v>
      </c>
      <c r="B93" s="148" t="s">
        <v>227</v>
      </c>
      <c r="C93" s="149" t="s">
        <v>228</v>
      </c>
      <c r="D93" s="150" t="s">
        <v>86</v>
      </c>
      <c r="E93" s="151">
        <v>17</v>
      </c>
      <c r="F93" s="151">
        <v>0</v>
      </c>
      <c r="G93" s="152">
        <f t="shared" si="32"/>
        <v>0</v>
      </c>
      <c r="H93" s="153">
        <v>0.00522</v>
      </c>
      <c r="I93" s="153">
        <f t="shared" si="33"/>
        <v>0.08874</v>
      </c>
      <c r="J93" s="153">
        <v>0</v>
      </c>
      <c r="K93" s="153">
        <f t="shared" si="34"/>
        <v>0</v>
      </c>
      <c r="Q93" s="146">
        <v>2</v>
      </c>
      <c r="AA93" s="122">
        <v>12</v>
      </c>
      <c r="AB93" s="122">
        <v>0</v>
      </c>
      <c r="AC93" s="122">
        <v>72</v>
      </c>
      <c r="BB93" s="122">
        <v>2</v>
      </c>
      <c r="BC93" s="122">
        <f t="shared" si="35"/>
        <v>0</v>
      </c>
      <c r="BD93" s="122">
        <f t="shared" si="36"/>
        <v>0</v>
      </c>
      <c r="BE93" s="122">
        <f t="shared" si="37"/>
        <v>0</v>
      </c>
      <c r="BF93" s="122">
        <f t="shared" si="38"/>
        <v>0</v>
      </c>
      <c r="BG93" s="122">
        <f t="shared" si="39"/>
        <v>0</v>
      </c>
    </row>
    <row r="94" spans="1:59" ht="12.75">
      <c r="A94" s="147">
        <v>73</v>
      </c>
      <c r="B94" s="148" t="s">
        <v>229</v>
      </c>
      <c r="C94" s="149" t="s">
        <v>230</v>
      </c>
      <c r="D94" s="150" t="s">
        <v>86</v>
      </c>
      <c r="E94" s="151">
        <v>20</v>
      </c>
      <c r="F94" s="151">
        <v>0</v>
      </c>
      <c r="G94" s="152">
        <f t="shared" si="32"/>
        <v>0</v>
      </c>
      <c r="H94" s="153">
        <v>0.00541</v>
      </c>
      <c r="I94" s="153">
        <f t="shared" si="33"/>
        <v>0.10819999999999999</v>
      </c>
      <c r="J94" s="153">
        <v>0</v>
      </c>
      <c r="K94" s="153">
        <f t="shared" si="34"/>
        <v>0</v>
      </c>
      <c r="Q94" s="146">
        <v>2</v>
      </c>
      <c r="AA94" s="122">
        <v>12</v>
      </c>
      <c r="AB94" s="122">
        <v>0</v>
      </c>
      <c r="AC94" s="122">
        <v>73</v>
      </c>
      <c r="BB94" s="122">
        <v>2</v>
      </c>
      <c r="BC94" s="122">
        <f t="shared" si="35"/>
        <v>0</v>
      </c>
      <c r="BD94" s="122">
        <f t="shared" si="36"/>
        <v>0</v>
      </c>
      <c r="BE94" s="122">
        <f t="shared" si="37"/>
        <v>0</v>
      </c>
      <c r="BF94" s="122">
        <f t="shared" si="38"/>
        <v>0</v>
      </c>
      <c r="BG94" s="122">
        <f t="shared" si="39"/>
        <v>0</v>
      </c>
    </row>
    <row r="95" spans="1:59" ht="12.75">
      <c r="A95" s="147">
        <v>74</v>
      </c>
      <c r="B95" s="148" t="s">
        <v>231</v>
      </c>
      <c r="C95" s="149" t="s">
        <v>232</v>
      </c>
      <c r="D95" s="150" t="s">
        <v>86</v>
      </c>
      <c r="E95" s="151">
        <v>13</v>
      </c>
      <c r="F95" s="151">
        <v>0</v>
      </c>
      <c r="G95" s="152">
        <f t="shared" si="32"/>
        <v>0</v>
      </c>
      <c r="H95" s="153">
        <v>0.00573</v>
      </c>
      <c r="I95" s="153">
        <f t="shared" si="33"/>
        <v>0.07449</v>
      </c>
      <c r="J95" s="153">
        <v>0</v>
      </c>
      <c r="K95" s="153">
        <f t="shared" si="34"/>
        <v>0</v>
      </c>
      <c r="Q95" s="146">
        <v>2</v>
      </c>
      <c r="AA95" s="122">
        <v>12</v>
      </c>
      <c r="AB95" s="122">
        <v>0</v>
      </c>
      <c r="AC95" s="122">
        <v>74</v>
      </c>
      <c r="BB95" s="122">
        <v>2</v>
      </c>
      <c r="BC95" s="122">
        <f t="shared" si="35"/>
        <v>0</v>
      </c>
      <c r="BD95" s="122">
        <f t="shared" si="36"/>
        <v>0</v>
      </c>
      <c r="BE95" s="122">
        <f t="shared" si="37"/>
        <v>0</v>
      </c>
      <c r="BF95" s="122">
        <f t="shared" si="38"/>
        <v>0</v>
      </c>
      <c r="BG95" s="122">
        <f t="shared" si="39"/>
        <v>0</v>
      </c>
    </row>
    <row r="96" spans="1:59" ht="25.5">
      <c r="A96" s="147">
        <v>75</v>
      </c>
      <c r="B96" s="148" t="s">
        <v>233</v>
      </c>
      <c r="C96" s="149" t="s">
        <v>234</v>
      </c>
      <c r="D96" s="150" t="s">
        <v>86</v>
      </c>
      <c r="E96" s="151">
        <v>31</v>
      </c>
      <c r="F96" s="151">
        <v>0</v>
      </c>
      <c r="G96" s="152">
        <f t="shared" si="32"/>
        <v>0</v>
      </c>
      <c r="H96" s="153">
        <v>4E-05</v>
      </c>
      <c r="I96" s="153">
        <f t="shared" si="33"/>
        <v>0.00124</v>
      </c>
      <c r="J96" s="153">
        <v>0</v>
      </c>
      <c r="K96" s="153">
        <f t="shared" si="34"/>
        <v>0</v>
      </c>
      <c r="Q96" s="146">
        <v>2</v>
      </c>
      <c r="AA96" s="122">
        <v>12</v>
      </c>
      <c r="AB96" s="122">
        <v>0</v>
      </c>
      <c r="AC96" s="122">
        <v>75</v>
      </c>
      <c r="BB96" s="122">
        <v>2</v>
      </c>
      <c r="BC96" s="122">
        <f t="shared" si="35"/>
        <v>0</v>
      </c>
      <c r="BD96" s="122">
        <f t="shared" si="36"/>
        <v>0</v>
      </c>
      <c r="BE96" s="122">
        <f t="shared" si="37"/>
        <v>0</v>
      </c>
      <c r="BF96" s="122">
        <f t="shared" si="38"/>
        <v>0</v>
      </c>
      <c r="BG96" s="122">
        <f t="shared" si="39"/>
        <v>0</v>
      </c>
    </row>
    <row r="97" spans="1:59" ht="25.5">
      <c r="A97" s="147">
        <v>76</v>
      </c>
      <c r="B97" s="148" t="s">
        <v>233</v>
      </c>
      <c r="C97" s="149" t="s">
        <v>235</v>
      </c>
      <c r="D97" s="150" t="s">
        <v>86</v>
      </c>
      <c r="E97" s="151">
        <v>21</v>
      </c>
      <c r="F97" s="151">
        <v>0</v>
      </c>
      <c r="G97" s="152">
        <f t="shared" si="32"/>
        <v>0</v>
      </c>
      <c r="H97" s="153">
        <v>4E-05</v>
      </c>
      <c r="I97" s="153">
        <f t="shared" si="33"/>
        <v>0.00084</v>
      </c>
      <c r="J97" s="153">
        <v>0</v>
      </c>
      <c r="K97" s="153">
        <f t="shared" si="34"/>
        <v>0</v>
      </c>
      <c r="Q97" s="146">
        <v>2</v>
      </c>
      <c r="AA97" s="122">
        <v>12</v>
      </c>
      <c r="AB97" s="122">
        <v>0</v>
      </c>
      <c r="AC97" s="122">
        <v>76</v>
      </c>
      <c r="BB97" s="122">
        <v>2</v>
      </c>
      <c r="BC97" s="122">
        <f t="shared" si="35"/>
        <v>0</v>
      </c>
      <c r="BD97" s="122">
        <f t="shared" si="36"/>
        <v>0</v>
      </c>
      <c r="BE97" s="122">
        <f t="shared" si="37"/>
        <v>0</v>
      </c>
      <c r="BF97" s="122">
        <f t="shared" si="38"/>
        <v>0</v>
      </c>
      <c r="BG97" s="122">
        <f t="shared" si="39"/>
        <v>0</v>
      </c>
    </row>
    <row r="98" spans="1:59" ht="25.5">
      <c r="A98" s="147">
        <v>77</v>
      </c>
      <c r="B98" s="148" t="s">
        <v>236</v>
      </c>
      <c r="C98" s="149" t="s">
        <v>237</v>
      </c>
      <c r="D98" s="150" t="s">
        <v>86</v>
      </c>
      <c r="E98" s="151">
        <v>3</v>
      </c>
      <c r="F98" s="151">
        <v>0</v>
      </c>
      <c r="G98" s="152">
        <f t="shared" si="32"/>
        <v>0</v>
      </c>
      <c r="H98" s="153">
        <v>6E-05</v>
      </c>
      <c r="I98" s="153">
        <f t="shared" si="33"/>
        <v>0.00018</v>
      </c>
      <c r="J98" s="153">
        <v>0</v>
      </c>
      <c r="K98" s="153">
        <f t="shared" si="34"/>
        <v>0</v>
      </c>
      <c r="Q98" s="146">
        <v>2</v>
      </c>
      <c r="AA98" s="122">
        <v>12</v>
      </c>
      <c r="AB98" s="122">
        <v>0</v>
      </c>
      <c r="AC98" s="122">
        <v>77</v>
      </c>
      <c r="BB98" s="122">
        <v>2</v>
      </c>
      <c r="BC98" s="122">
        <f t="shared" si="35"/>
        <v>0</v>
      </c>
      <c r="BD98" s="122">
        <f t="shared" si="36"/>
        <v>0</v>
      </c>
      <c r="BE98" s="122">
        <f t="shared" si="37"/>
        <v>0</v>
      </c>
      <c r="BF98" s="122">
        <f t="shared" si="38"/>
        <v>0</v>
      </c>
      <c r="BG98" s="122">
        <f t="shared" si="39"/>
        <v>0</v>
      </c>
    </row>
    <row r="99" spans="1:59" ht="25.5">
      <c r="A99" s="147">
        <v>78</v>
      </c>
      <c r="B99" s="148" t="s">
        <v>236</v>
      </c>
      <c r="C99" s="149" t="s">
        <v>238</v>
      </c>
      <c r="D99" s="150" t="s">
        <v>86</v>
      </c>
      <c r="E99" s="151">
        <v>9</v>
      </c>
      <c r="F99" s="151">
        <v>0</v>
      </c>
      <c r="G99" s="152">
        <f t="shared" si="32"/>
        <v>0</v>
      </c>
      <c r="H99" s="153">
        <v>6E-05</v>
      </c>
      <c r="I99" s="153">
        <f t="shared" si="33"/>
        <v>0.00054</v>
      </c>
      <c r="J99" s="153">
        <v>0</v>
      </c>
      <c r="K99" s="153">
        <f t="shared" si="34"/>
        <v>0</v>
      </c>
      <c r="Q99" s="146">
        <v>2</v>
      </c>
      <c r="AA99" s="122">
        <v>12</v>
      </c>
      <c r="AB99" s="122">
        <v>0</v>
      </c>
      <c r="AC99" s="122">
        <v>78</v>
      </c>
      <c r="BB99" s="122">
        <v>2</v>
      </c>
      <c r="BC99" s="122">
        <f t="shared" si="35"/>
        <v>0</v>
      </c>
      <c r="BD99" s="122">
        <f t="shared" si="36"/>
        <v>0</v>
      </c>
      <c r="BE99" s="122">
        <f t="shared" si="37"/>
        <v>0</v>
      </c>
      <c r="BF99" s="122">
        <f t="shared" si="38"/>
        <v>0</v>
      </c>
      <c r="BG99" s="122">
        <f t="shared" si="39"/>
        <v>0</v>
      </c>
    </row>
    <row r="100" spans="1:59" ht="25.5">
      <c r="A100" s="147">
        <v>79</v>
      </c>
      <c r="B100" s="148" t="s">
        <v>239</v>
      </c>
      <c r="C100" s="149" t="s">
        <v>240</v>
      </c>
      <c r="D100" s="150" t="s">
        <v>86</v>
      </c>
      <c r="E100" s="151">
        <v>30</v>
      </c>
      <c r="F100" s="151">
        <v>0</v>
      </c>
      <c r="G100" s="152">
        <f t="shared" si="32"/>
        <v>0</v>
      </c>
      <c r="H100" s="153">
        <v>6E-05</v>
      </c>
      <c r="I100" s="153">
        <f t="shared" si="33"/>
        <v>0.0018</v>
      </c>
      <c r="J100" s="153">
        <v>0</v>
      </c>
      <c r="K100" s="153">
        <f t="shared" si="34"/>
        <v>0</v>
      </c>
      <c r="Q100" s="146">
        <v>2</v>
      </c>
      <c r="AA100" s="122">
        <v>12</v>
      </c>
      <c r="AB100" s="122">
        <v>0</v>
      </c>
      <c r="AC100" s="122">
        <v>79</v>
      </c>
      <c r="BB100" s="122">
        <v>2</v>
      </c>
      <c r="BC100" s="122">
        <f t="shared" si="35"/>
        <v>0</v>
      </c>
      <c r="BD100" s="122">
        <f t="shared" si="36"/>
        <v>0</v>
      </c>
      <c r="BE100" s="122">
        <f t="shared" si="37"/>
        <v>0</v>
      </c>
      <c r="BF100" s="122">
        <f t="shared" si="38"/>
        <v>0</v>
      </c>
      <c r="BG100" s="122">
        <f t="shared" si="39"/>
        <v>0</v>
      </c>
    </row>
    <row r="101" spans="1:59" ht="25.5">
      <c r="A101" s="147">
        <v>80</v>
      </c>
      <c r="B101" s="148" t="s">
        <v>239</v>
      </c>
      <c r="C101" s="149" t="s">
        <v>241</v>
      </c>
      <c r="D101" s="150" t="s">
        <v>86</v>
      </c>
      <c r="E101" s="151">
        <v>10</v>
      </c>
      <c r="F101" s="151">
        <v>0</v>
      </c>
      <c r="G101" s="152">
        <f t="shared" si="32"/>
        <v>0</v>
      </c>
      <c r="H101" s="153">
        <v>6E-05</v>
      </c>
      <c r="I101" s="153">
        <f t="shared" si="33"/>
        <v>0.0006000000000000001</v>
      </c>
      <c r="J101" s="153">
        <v>0</v>
      </c>
      <c r="K101" s="153">
        <f t="shared" si="34"/>
        <v>0</v>
      </c>
      <c r="Q101" s="146">
        <v>2</v>
      </c>
      <c r="AA101" s="122">
        <v>12</v>
      </c>
      <c r="AB101" s="122">
        <v>0</v>
      </c>
      <c r="AC101" s="122">
        <v>80</v>
      </c>
      <c r="BB101" s="122">
        <v>2</v>
      </c>
      <c r="BC101" s="122">
        <f t="shared" si="35"/>
        <v>0</v>
      </c>
      <c r="BD101" s="122">
        <f t="shared" si="36"/>
        <v>0</v>
      </c>
      <c r="BE101" s="122">
        <f t="shared" si="37"/>
        <v>0</v>
      </c>
      <c r="BF101" s="122">
        <f t="shared" si="38"/>
        <v>0</v>
      </c>
      <c r="BG101" s="122">
        <f t="shared" si="39"/>
        <v>0</v>
      </c>
    </row>
    <row r="102" spans="1:59" ht="25.5">
      <c r="A102" s="147">
        <v>81</v>
      </c>
      <c r="B102" s="148" t="s">
        <v>242</v>
      </c>
      <c r="C102" s="149" t="s">
        <v>243</v>
      </c>
      <c r="D102" s="150" t="s">
        <v>86</v>
      </c>
      <c r="E102" s="151">
        <v>19</v>
      </c>
      <c r="F102" s="151">
        <v>0</v>
      </c>
      <c r="G102" s="152">
        <f t="shared" si="32"/>
        <v>0</v>
      </c>
      <c r="H102" s="153">
        <v>0.00012</v>
      </c>
      <c r="I102" s="153">
        <f t="shared" si="33"/>
        <v>0.00228</v>
      </c>
      <c r="J102" s="153">
        <v>0</v>
      </c>
      <c r="K102" s="153">
        <f t="shared" si="34"/>
        <v>0</v>
      </c>
      <c r="Q102" s="146">
        <v>2</v>
      </c>
      <c r="AA102" s="122">
        <v>12</v>
      </c>
      <c r="AB102" s="122">
        <v>0</v>
      </c>
      <c r="AC102" s="122">
        <v>81</v>
      </c>
      <c r="BB102" s="122">
        <v>2</v>
      </c>
      <c r="BC102" s="122">
        <f t="shared" si="35"/>
        <v>0</v>
      </c>
      <c r="BD102" s="122">
        <f t="shared" si="36"/>
        <v>0</v>
      </c>
      <c r="BE102" s="122">
        <f t="shared" si="37"/>
        <v>0</v>
      </c>
      <c r="BF102" s="122">
        <f t="shared" si="38"/>
        <v>0</v>
      </c>
      <c r="BG102" s="122">
        <f t="shared" si="39"/>
        <v>0</v>
      </c>
    </row>
    <row r="103" spans="1:59" ht="25.5">
      <c r="A103" s="147">
        <v>82</v>
      </c>
      <c r="B103" s="148" t="s">
        <v>244</v>
      </c>
      <c r="C103" s="149" t="s">
        <v>245</v>
      </c>
      <c r="D103" s="150" t="s">
        <v>86</v>
      </c>
      <c r="E103" s="151">
        <v>8</v>
      </c>
      <c r="F103" s="151">
        <v>0</v>
      </c>
      <c r="G103" s="152">
        <f t="shared" si="32"/>
        <v>0</v>
      </c>
      <c r="H103" s="153">
        <v>0.0004</v>
      </c>
      <c r="I103" s="153">
        <f t="shared" si="33"/>
        <v>0.0032</v>
      </c>
      <c r="J103" s="153">
        <v>0</v>
      </c>
      <c r="K103" s="153">
        <f t="shared" si="34"/>
        <v>0</v>
      </c>
      <c r="Q103" s="146">
        <v>2</v>
      </c>
      <c r="AA103" s="122">
        <v>12</v>
      </c>
      <c r="AB103" s="122">
        <v>0</v>
      </c>
      <c r="AC103" s="122">
        <v>82</v>
      </c>
      <c r="BB103" s="122">
        <v>2</v>
      </c>
      <c r="BC103" s="122">
        <f t="shared" si="35"/>
        <v>0</v>
      </c>
      <c r="BD103" s="122">
        <f t="shared" si="36"/>
        <v>0</v>
      </c>
      <c r="BE103" s="122">
        <f t="shared" si="37"/>
        <v>0</v>
      </c>
      <c r="BF103" s="122">
        <f t="shared" si="38"/>
        <v>0</v>
      </c>
      <c r="BG103" s="122">
        <f t="shared" si="39"/>
        <v>0</v>
      </c>
    </row>
    <row r="104" spans="1:59" ht="25.5">
      <c r="A104" s="147">
        <v>83</v>
      </c>
      <c r="B104" s="148" t="s">
        <v>246</v>
      </c>
      <c r="C104" s="149" t="s">
        <v>247</v>
      </c>
      <c r="D104" s="150" t="s">
        <v>86</v>
      </c>
      <c r="E104" s="151">
        <v>10</v>
      </c>
      <c r="F104" s="151">
        <v>0</v>
      </c>
      <c r="G104" s="152">
        <f t="shared" si="32"/>
        <v>0</v>
      </c>
      <c r="H104" s="153">
        <v>5E-05</v>
      </c>
      <c r="I104" s="153">
        <f t="shared" si="33"/>
        <v>0.0005</v>
      </c>
      <c r="J104" s="153">
        <v>0</v>
      </c>
      <c r="K104" s="153">
        <f t="shared" si="34"/>
        <v>0</v>
      </c>
      <c r="Q104" s="146">
        <v>2</v>
      </c>
      <c r="AA104" s="122">
        <v>12</v>
      </c>
      <c r="AB104" s="122">
        <v>0</v>
      </c>
      <c r="AC104" s="122">
        <v>83</v>
      </c>
      <c r="BB104" s="122">
        <v>2</v>
      </c>
      <c r="BC104" s="122">
        <f t="shared" si="35"/>
        <v>0</v>
      </c>
      <c r="BD104" s="122">
        <f t="shared" si="36"/>
        <v>0</v>
      </c>
      <c r="BE104" s="122">
        <f t="shared" si="37"/>
        <v>0</v>
      </c>
      <c r="BF104" s="122">
        <f t="shared" si="38"/>
        <v>0</v>
      </c>
      <c r="BG104" s="122">
        <f t="shared" si="39"/>
        <v>0</v>
      </c>
    </row>
    <row r="105" spans="1:59" ht="25.5">
      <c r="A105" s="147">
        <v>84</v>
      </c>
      <c r="B105" s="148" t="s">
        <v>248</v>
      </c>
      <c r="C105" s="149" t="s">
        <v>249</v>
      </c>
      <c r="D105" s="150" t="s">
        <v>86</v>
      </c>
      <c r="E105" s="151">
        <v>8</v>
      </c>
      <c r="F105" s="151">
        <v>0</v>
      </c>
      <c r="G105" s="152">
        <f t="shared" si="32"/>
        <v>0</v>
      </c>
      <c r="H105" s="153">
        <v>7E-05</v>
      </c>
      <c r="I105" s="153">
        <f t="shared" si="33"/>
        <v>0.00056</v>
      </c>
      <c r="J105" s="153">
        <v>0</v>
      </c>
      <c r="K105" s="153">
        <f t="shared" si="34"/>
        <v>0</v>
      </c>
      <c r="Q105" s="146">
        <v>2</v>
      </c>
      <c r="AA105" s="122">
        <v>12</v>
      </c>
      <c r="AB105" s="122">
        <v>0</v>
      </c>
      <c r="AC105" s="122">
        <v>84</v>
      </c>
      <c r="BB105" s="122">
        <v>2</v>
      </c>
      <c r="BC105" s="122">
        <f t="shared" si="35"/>
        <v>0</v>
      </c>
      <c r="BD105" s="122">
        <f t="shared" si="36"/>
        <v>0</v>
      </c>
      <c r="BE105" s="122">
        <f t="shared" si="37"/>
        <v>0</v>
      </c>
      <c r="BF105" s="122">
        <f t="shared" si="38"/>
        <v>0</v>
      </c>
      <c r="BG105" s="122">
        <f t="shared" si="39"/>
        <v>0</v>
      </c>
    </row>
    <row r="106" spans="1:59" ht="25.5">
      <c r="A106" s="147">
        <v>85</v>
      </c>
      <c r="B106" s="148" t="s">
        <v>250</v>
      </c>
      <c r="C106" s="149" t="s">
        <v>251</v>
      </c>
      <c r="D106" s="150" t="s">
        <v>86</v>
      </c>
      <c r="E106" s="151">
        <v>10</v>
      </c>
      <c r="F106" s="151">
        <v>0</v>
      </c>
      <c r="G106" s="152">
        <f t="shared" si="32"/>
        <v>0</v>
      </c>
      <c r="H106" s="153">
        <v>7E-05</v>
      </c>
      <c r="I106" s="153">
        <f t="shared" si="33"/>
        <v>0.0006999999999999999</v>
      </c>
      <c r="J106" s="153">
        <v>0</v>
      </c>
      <c r="K106" s="153">
        <f t="shared" si="34"/>
        <v>0</v>
      </c>
      <c r="Q106" s="146">
        <v>2</v>
      </c>
      <c r="AA106" s="122">
        <v>12</v>
      </c>
      <c r="AB106" s="122">
        <v>0</v>
      </c>
      <c r="AC106" s="122">
        <v>85</v>
      </c>
      <c r="BB106" s="122">
        <v>2</v>
      </c>
      <c r="BC106" s="122">
        <f t="shared" si="35"/>
        <v>0</v>
      </c>
      <c r="BD106" s="122">
        <f t="shared" si="36"/>
        <v>0</v>
      </c>
      <c r="BE106" s="122">
        <f t="shared" si="37"/>
        <v>0</v>
      </c>
      <c r="BF106" s="122">
        <f t="shared" si="38"/>
        <v>0</v>
      </c>
      <c r="BG106" s="122">
        <f t="shared" si="39"/>
        <v>0</v>
      </c>
    </row>
    <row r="107" spans="1:59" ht="25.5">
      <c r="A107" s="147">
        <v>86</v>
      </c>
      <c r="B107" s="148" t="s">
        <v>252</v>
      </c>
      <c r="C107" s="149" t="s">
        <v>253</v>
      </c>
      <c r="D107" s="150" t="s">
        <v>86</v>
      </c>
      <c r="E107" s="151">
        <v>13</v>
      </c>
      <c r="F107" s="151">
        <v>0</v>
      </c>
      <c r="G107" s="152">
        <f t="shared" si="32"/>
        <v>0</v>
      </c>
      <c r="H107" s="153">
        <v>0.00012</v>
      </c>
      <c r="I107" s="153">
        <f t="shared" si="33"/>
        <v>0.00156</v>
      </c>
      <c r="J107" s="153">
        <v>0</v>
      </c>
      <c r="K107" s="153">
        <f t="shared" si="34"/>
        <v>0</v>
      </c>
      <c r="Q107" s="146">
        <v>2</v>
      </c>
      <c r="AA107" s="122">
        <v>12</v>
      </c>
      <c r="AB107" s="122">
        <v>0</v>
      </c>
      <c r="AC107" s="122">
        <v>86</v>
      </c>
      <c r="BB107" s="122">
        <v>2</v>
      </c>
      <c r="BC107" s="122">
        <f t="shared" si="35"/>
        <v>0</v>
      </c>
      <c r="BD107" s="122">
        <f t="shared" si="36"/>
        <v>0</v>
      </c>
      <c r="BE107" s="122">
        <f t="shared" si="37"/>
        <v>0</v>
      </c>
      <c r="BF107" s="122">
        <f t="shared" si="38"/>
        <v>0</v>
      </c>
      <c r="BG107" s="122">
        <f t="shared" si="39"/>
        <v>0</v>
      </c>
    </row>
    <row r="108" spans="1:59" ht="12.75">
      <c r="A108" s="147">
        <v>87</v>
      </c>
      <c r="B108" s="148" t="s">
        <v>254</v>
      </c>
      <c r="C108" s="149" t="s">
        <v>255</v>
      </c>
      <c r="D108" s="150" t="s">
        <v>77</v>
      </c>
      <c r="E108" s="151">
        <v>37</v>
      </c>
      <c r="F108" s="151">
        <v>0</v>
      </c>
      <c r="G108" s="152">
        <f t="shared" si="32"/>
        <v>0</v>
      </c>
      <c r="H108" s="153">
        <v>0</v>
      </c>
      <c r="I108" s="153">
        <f t="shared" si="33"/>
        <v>0</v>
      </c>
      <c r="J108" s="153">
        <v>0</v>
      </c>
      <c r="K108" s="153">
        <f t="shared" si="34"/>
        <v>0</v>
      </c>
      <c r="Q108" s="146">
        <v>2</v>
      </c>
      <c r="AA108" s="122">
        <v>12</v>
      </c>
      <c r="AB108" s="122">
        <v>0</v>
      </c>
      <c r="AC108" s="122">
        <v>87</v>
      </c>
      <c r="BB108" s="122">
        <v>2</v>
      </c>
      <c r="BC108" s="122">
        <f t="shared" si="35"/>
        <v>0</v>
      </c>
      <c r="BD108" s="122">
        <f t="shared" si="36"/>
        <v>0</v>
      </c>
      <c r="BE108" s="122">
        <f t="shared" si="37"/>
        <v>0</v>
      </c>
      <c r="BF108" s="122">
        <f t="shared" si="38"/>
        <v>0</v>
      </c>
      <c r="BG108" s="122">
        <f t="shared" si="39"/>
        <v>0</v>
      </c>
    </row>
    <row r="109" spans="1:59" ht="25.5">
      <c r="A109" s="147">
        <v>88</v>
      </c>
      <c r="B109" s="148" t="s">
        <v>256</v>
      </c>
      <c r="C109" s="149" t="s">
        <v>257</v>
      </c>
      <c r="D109" s="150" t="s">
        <v>258</v>
      </c>
      <c r="E109" s="151">
        <v>1</v>
      </c>
      <c r="F109" s="151">
        <v>0</v>
      </c>
      <c r="G109" s="152">
        <f t="shared" si="32"/>
        <v>0</v>
      </c>
      <c r="H109" s="153">
        <v>0</v>
      </c>
      <c r="I109" s="153">
        <f t="shared" si="33"/>
        <v>0</v>
      </c>
      <c r="J109" s="153">
        <v>0</v>
      </c>
      <c r="K109" s="153">
        <f t="shared" si="34"/>
        <v>0</v>
      </c>
      <c r="Q109" s="146">
        <v>2</v>
      </c>
      <c r="AA109" s="122">
        <v>12</v>
      </c>
      <c r="AB109" s="122">
        <v>0</v>
      </c>
      <c r="AC109" s="122">
        <v>88</v>
      </c>
      <c r="BB109" s="122">
        <v>2</v>
      </c>
      <c r="BC109" s="122">
        <f t="shared" si="35"/>
        <v>0</v>
      </c>
      <c r="BD109" s="122">
        <f t="shared" si="36"/>
        <v>0</v>
      </c>
      <c r="BE109" s="122">
        <f t="shared" si="37"/>
        <v>0</v>
      </c>
      <c r="BF109" s="122">
        <f t="shared" si="38"/>
        <v>0</v>
      </c>
      <c r="BG109" s="122">
        <f t="shared" si="39"/>
        <v>0</v>
      </c>
    </row>
    <row r="110" spans="1:59" ht="25.5">
      <c r="A110" s="147">
        <v>89</v>
      </c>
      <c r="B110" s="148" t="s">
        <v>259</v>
      </c>
      <c r="C110" s="149" t="s">
        <v>260</v>
      </c>
      <c r="D110" s="150" t="s">
        <v>77</v>
      </c>
      <c r="E110" s="151">
        <v>1</v>
      </c>
      <c r="F110" s="151">
        <v>0</v>
      </c>
      <c r="G110" s="152">
        <f t="shared" si="32"/>
        <v>0</v>
      </c>
      <c r="H110" s="153">
        <v>0.00021</v>
      </c>
      <c r="I110" s="153">
        <f t="shared" si="33"/>
        <v>0.00021</v>
      </c>
      <c r="J110" s="153">
        <v>0</v>
      </c>
      <c r="K110" s="153">
        <f t="shared" si="34"/>
        <v>0</v>
      </c>
      <c r="Q110" s="146">
        <v>2</v>
      </c>
      <c r="AA110" s="122">
        <v>12</v>
      </c>
      <c r="AB110" s="122">
        <v>0</v>
      </c>
      <c r="AC110" s="122">
        <v>89</v>
      </c>
      <c r="BB110" s="122">
        <v>2</v>
      </c>
      <c r="BC110" s="122">
        <f t="shared" si="35"/>
        <v>0</v>
      </c>
      <c r="BD110" s="122">
        <f t="shared" si="36"/>
        <v>0</v>
      </c>
      <c r="BE110" s="122">
        <f t="shared" si="37"/>
        <v>0</v>
      </c>
      <c r="BF110" s="122">
        <f t="shared" si="38"/>
        <v>0</v>
      </c>
      <c r="BG110" s="122">
        <f t="shared" si="39"/>
        <v>0</v>
      </c>
    </row>
    <row r="111" spans="1:59" ht="25.5">
      <c r="A111" s="147">
        <v>90</v>
      </c>
      <c r="B111" s="148" t="s">
        <v>261</v>
      </c>
      <c r="C111" s="149" t="s">
        <v>262</v>
      </c>
      <c r="D111" s="150" t="s">
        <v>77</v>
      </c>
      <c r="E111" s="151">
        <v>2</v>
      </c>
      <c r="F111" s="151">
        <v>0</v>
      </c>
      <c r="G111" s="152">
        <f t="shared" si="32"/>
        <v>0</v>
      </c>
      <c r="H111" s="153">
        <v>0.00056</v>
      </c>
      <c r="I111" s="153">
        <f t="shared" si="33"/>
        <v>0.00112</v>
      </c>
      <c r="J111" s="153">
        <v>0</v>
      </c>
      <c r="K111" s="153">
        <f t="shared" si="34"/>
        <v>0</v>
      </c>
      <c r="Q111" s="146">
        <v>2</v>
      </c>
      <c r="AA111" s="122">
        <v>12</v>
      </c>
      <c r="AB111" s="122">
        <v>0</v>
      </c>
      <c r="AC111" s="122">
        <v>90</v>
      </c>
      <c r="BB111" s="122">
        <v>2</v>
      </c>
      <c r="BC111" s="122">
        <f t="shared" si="35"/>
        <v>0</v>
      </c>
      <c r="BD111" s="122">
        <f t="shared" si="36"/>
        <v>0</v>
      </c>
      <c r="BE111" s="122">
        <f t="shared" si="37"/>
        <v>0</v>
      </c>
      <c r="BF111" s="122">
        <f t="shared" si="38"/>
        <v>0</v>
      </c>
      <c r="BG111" s="122">
        <f t="shared" si="39"/>
        <v>0</v>
      </c>
    </row>
    <row r="112" spans="1:59" ht="12.75">
      <c r="A112" s="147">
        <v>91</v>
      </c>
      <c r="B112" s="148" t="s">
        <v>263</v>
      </c>
      <c r="C112" s="149" t="s">
        <v>264</v>
      </c>
      <c r="D112" s="150" t="s">
        <v>77</v>
      </c>
      <c r="E112" s="151">
        <v>12</v>
      </c>
      <c r="F112" s="151">
        <v>0</v>
      </c>
      <c r="G112" s="152">
        <f t="shared" si="32"/>
        <v>0</v>
      </c>
      <c r="H112" s="153">
        <v>0</v>
      </c>
      <c r="I112" s="153">
        <f t="shared" si="33"/>
        <v>0</v>
      </c>
      <c r="J112" s="153">
        <v>0</v>
      </c>
      <c r="K112" s="153">
        <f t="shared" si="34"/>
        <v>0</v>
      </c>
      <c r="Q112" s="146">
        <v>2</v>
      </c>
      <c r="AA112" s="122">
        <v>12</v>
      </c>
      <c r="AB112" s="122">
        <v>1</v>
      </c>
      <c r="AC112" s="122">
        <v>91</v>
      </c>
      <c r="BB112" s="122">
        <v>2</v>
      </c>
      <c r="BC112" s="122">
        <f t="shared" si="35"/>
        <v>0</v>
      </c>
      <c r="BD112" s="122">
        <f t="shared" si="36"/>
        <v>0</v>
      </c>
      <c r="BE112" s="122">
        <f t="shared" si="37"/>
        <v>0</v>
      </c>
      <c r="BF112" s="122">
        <f t="shared" si="38"/>
        <v>0</v>
      </c>
      <c r="BG112" s="122">
        <f t="shared" si="39"/>
        <v>0</v>
      </c>
    </row>
    <row r="113" spans="1:59" ht="12.75">
      <c r="A113" s="147">
        <v>92</v>
      </c>
      <c r="B113" s="148" t="s">
        <v>265</v>
      </c>
      <c r="C113" s="149" t="s">
        <v>266</v>
      </c>
      <c r="D113" s="150" t="s">
        <v>77</v>
      </c>
      <c r="E113" s="151">
        <v>1</v>
      </c>
      <c r="F113" s="151">
        <v>0</v>
      </c>
      <c r="G113" s="152">
        <f t="shared" si="32"/>
        <v>0</v>
      </c>
      <c r="H113" s="153">
        <v>0</v>
      </c>
      <c r="I113" s="153">
        <f t="shared" si="33"/>
        <v>0</v>
      </c>
      <c r="J113" s="153">
        <v>0</v>
      </c>
      <c r="K113" s="153">
        <f t="shared" si="34"/>
        <v>0</v>
      </c>
      <c r="Q113" s="146">
        <v>2</v>
      </c>
      <c r="AA113" s="122">
        <v>12</v>
      </c>
      <c r="AB113" s="122">
        <v>0</v>
      </c>
      <c r="AC113" s="122">
        <v>92</v>
      </c>
      <c r="BB113" s="122">
        <v>2</v>
      </c>
      <c r="BC113" s="122">
        <f t="shared" si="35"/>
        <v>0</v>
      </c>
      <c r="BD113" s="122">
        <f t="shared" si="36"/>
        <v>0</v>
      </c>
      <c r="BE113" s="122">
        <f t="shared" si="37"/>
        <v>0</v>
      </c>
      <c r="BF113" s="122">
        <f t="shared" si="38"/>
        <v>0</v>
      </c>
      <c r="BG113" s="122">
        <f t="shared" si="39"/>
        <v>0</v>
      </c>
    </row>
    <row r="114" spans="1:59" ht="12.75">
      <c r="A114" s="147">
        <v>93</v>
      </c>
      <c r="B114" s="148" t="s">
        <v>267</v>
      </c>
      <c r="C114" s="149" t="s">
        <v>268</v>
      </c>
      <c r="D114" s="150" t="s">
        <v>77</v>
      </c>
      <c r="E114" s="151">
        <v>4</v>
      </c>
      <c r="F114" s="151">
        <v>0</v>
      </c>
      <c r="G114" s="152">
        <f t="shared" si="32"/>
        <v>0</v>
      </c>
      <c r="H114" s="153">
        <v>0.00056</v>
      </c>
      <c r="I114" s="153">
        <f t="shared" si="33"/>
        <v>0.00224</v>
      </c>
      <c r="J114" s="153">
        <v>0</v>
      </c>
      <c r="K114" s="153">
        <f t="shared" si="34"/>
        <v>0</v>
      </c>
      <c r="Q114" s="146">
        <v>2</v>
      </c>
      <c r="AA114" s="122">
        <v>12</v>
      </c>
      <c r="AB114" s="122">
        <v>0</v>
      </c>
      <c r="AC114" s="122">
        <v>93</v>
      </c>
      <c r="BB114" s="122">
        <v>2</v>
      </c>
      <c r="BC114" s="122">
        <f t="shared" si="35"/>
        <v>0</v>
      </c>
      <c r="BD114" s="122">
        <f t="shared" si="36"/>
        <v>0</v>
      </c>
      <c r="BE114" s="122">
        <f t="shared" si="37"/>
        <v>0</v>
      </c>
      <c r="BF114" s="122">
        <f t="shared" si="38"/>
        <v>0</v>
      </c>
      <c r="BG114" s="122">
        <f t="shared" si="39"/>
        <v>0</v>
      </c>
    </row>
    <row r="115" spans="1:59" ht="12.75">
      <c r="A115" s="147">
        <v>94</v>
      </c>
      <c r="B115" s="148" t="s">
        <v>269</v>
      </c>
      <c r="C115" s="149" t="s">
        <v>270</v>
      </c>
      <c r="D115" s="150" t="s">
        <v>77</v>
      </c>
      <c r="E115" s="151">
        <v>4</v>
      </c>
      <c r="F115" s="151">
        <v>0</v>
      </c>
      <c r="G115" s="152">
        <f t="shared" si="32"/>
        <v>0</v>
      </c>
      <c r="H115" s="153">
        <v>0.0002</v>
      </c>
      <c r="I115" s="153">
        <f t="shared" si="33"/>
        <v>0.0008</v>
      </c>
      <c r="J115" s="153">
        <v>0</v>
      </c>
      <c r="K115" s="153">
        <f t="shared" si="34"/>
        <v>0</v>
      </c>
      <c r="Q115" s="146">
        <v>2</v>
      </c>
      <c r="AA115" s="122">
        <v>12</v>
      </c>
      <c r="AB115" s="122">
        <v>0</v>
      </c>
      <c r="AC115" s="122">
        <v>94</v>
      </c>
      <c r="BB115" s="122">
        <v>2</v>
      </c>
      <c r="BC115" s="122">
        <f t="shared" si="35"/>
        <v>0</v>
      </c>
      <c r="BD115" s="122">
        <f t="shared" si="36"/>
        <v>0</v>
      </c>
      <c r="BE115" s="122">
        <f t="shared" si="37"/>
        <v>0</v>
      </c>
      <c r="BF115" s="122">
        <f t="shared" si="38"/>
        <v>0</v>
      </c>
      <c r="BG115" s="122">
        <f t="shared" si="39"/>
        <v>0</v>
      </c>
    </row>
    <row r="116" spans="1:59" ht="12.75">
      <c r="A116" s="147">
        <v>95</v>
      </c>
      <c r="B116" s="148" t="s">
        <v>271</v>
      </c>
      <c r="C116" s="149" t="s">
        <v>272</v>
      </c>
      <c r="D116" s="150" t="s">
        <v>77</v>
      </c>
      <c r="E116" s="151">
        <v>1</v>
      </c>
      <c r="F116" s="151">
        <v>0</v>
      </c>
      <c r="G116" s="152">
        <f t="shared" si="32"/>
        <v>0</v>
      </c>
      <c r="H116" s="153">
        <v>0.00035</v>
      </c>
      <c r="I116" s="153">
        <f t="shared" si="33"/>
        <v>0.00035</v>
      </c>
      <c r="J116" s="153">
        <v>0</v>
      </c>
      <c r="K116" s="153">
        <f t="shared" si="34"/>
        <v>0</v>
      </c>
      <c r="Q116" s="146">
        <v>2</v>
      </c>
      <c r="AA116" s="122">
        <v>12</v>
      </c>
      <c r="AB116" s="122">
        <v>0</v>
      </c>
      <c r="AC116" s="122">
        <v>95</v>
      </c>
      <c r="BB116" s="122">
        <v>2</v>
      </c>
      <c r="BC116" s="122">
        <f t="shared" si="35"/>
        <v>0</v>
      </c>
      <c r="BD116" s="122">
        <f t="shared" si="36"/>
        <v>0</v>
      </c>
      <c r="BE116" s="122">
        <f t="shared" si="37"/>
        <v>0</v>
      </c>
      <c r="BF116" s="122">
        <f t="shared" si="38"/>
        <v>0</v>
      </c>
      <c r="BG116" s="122">
        <f t="shared" si="39"/>
        <v>0</v>
      </c>
    </row>
    <row r="117" spans="1:59" ht="12.75">
      <c r="A117" s="147">
        <v>96</v>
      </c>
      <c r="B117" s="148" t="s">
        <v>273</v>
      </c>
      <c r="C117" s="149" t="s">
        <v>274</v>
      </c>
      <c r="D117" s="150" t="s">
        <v>77</v>
      </c>
      <c r="E117" s="151">
        <v>2</v>
      </c>
      <c r="F117" s="151">
        <v>0</v>
      </c>
      <c r="G117" s="152">
        <f t="shared" si="32"/>
        <v>0</v>
      </c>
      <c r="H117" s="153">
        <v>0.00244</v>
      </c>
      <c r="I117" s="153">
        <f t="shared" si="33"/>
        <v>0.00488</v>
      </c>
      <c r="J117" s="153">
        <v>0</v>
      </c>
      <c r="K117" s="153">
        <f t="shared" si="34"/>
        <v>0</v>
      </c>
      <c r="Q117" s="146">
        <v>2</v>
      </c>
      <c r="AA117" s="122">
        <v>12</v>
      </c>
      <c r="AB117" s="122">
        <v>0</v>
      </c>
      <c r="AC117" s="122">
        <v>96</v>
      </c>
      <c r="BB117" s="122">
        <v>2</v>
      </c>
      <c r="BC117" s="122">
        <f t="shared" si="35"/>
        <v>0</v>
      </c>
      <c r="BD117" s="122">
        <f t="shared" si="36"/>
        <v>0</v>
      </c>
      <c r="BE117" s="122">
        <f t="shared" si="37"/>
        <v>0</v>
      </c>
      <c r="BF117" s="122">
        <f t="shared" si="38"/>
        <v>0</v>
      </c>
      <c r="BG117" s="122">
        <f t="shared" si="39"/>
        <v>0</v>
      </c>
    </row>
    <row r="118" spans="1:59" ht="12.75">
      <c r="A118" s="147">
        <v>97</v>
      </c>
      <c r="B118" s="148" t="s">
        <v>275</v>
      </c>
      <c r="C118" s="149" t="s">
        <v>276</v>
      </c>
      <c r="D118" s="150" t="s">
        <v>86</v>
      </c>
      <c r="E118" s="151">
        <v>132</v>
      </c>
      <c r="F118" s="151">
        <v>0</v>
      </c>
      <c r="G118" s="152">
        <f t="shared" si="32"/>
        <v>0</v>
      </c>
      <c r="H118" s="153">
        <v>0</v>
      </c>
      <c r="I118" s="153">
        <f t="shared" si="33"/>
        <v>0</v>
      </c>
      <c r="J118" s="153">
        <v>0</v>
      </c>
      <c r="K118" s="153">
        <f t="shared" si="34"/>
        <v>0</v>
      </c>
      <c r="Q118" s="146">
        <v>2</v>
      </c>
      <c r="AA118" s="122">
        <v>12</v>
      </c>
      <c r="AB118" s="122">
        <v>0</v>
      </c>
      <c r="AC118" s="122">
        <v>97</v>
      </c>
      <c r="BB118" s="122">
        <v>2</v>
      </c>
      <c r="BC118" s="122">
        <f t="shared" si="35"/>
        <v>0</v>
      </c>
      <c r="BD118" s="122">
        <f t="shared" si="36"/>
        <v>0</v>
      </c>
      <c r="BE118" s="122">
        <f t="shared" si="37"/>
        <v>0</v>
      </c>
      <c r="BF118" s="122">
        <f t="shared" si="38"/>
        <v>0</v>
      </c>
      <c r="BG118" s="122">
        <f t="shared" si="39"/>
        <v>0</v>
      </c>
    </row>
    <row r="119" spans="1:59" ht="12.75">
      <c r="A119" s="147">
        <v>98</v>
      </c>
      <c r="B119" s="148" t="s">
        <v>277</v>
      </c>
      <c r="C119" s="149" t="s">
        <v>278</v>
      </c>
      <c r="D119" s="150" t="s">
        <v>86</v>
      </c>
      <c r="E119" s="151">
        <v>32</v>
      </c>
      <c r="F119" s="151">
        <v>0</v>
      </c>
      <c r="G119" s="152">
        <f t="shared" si="32"/>
        <v>0</v>
      </c>
      <c r="H119" s="153">
        <v>0</v>
      </c>
      <c r="I119" s="153">
        <f t="shared" si="33"/>
        <v>0</v>
      </c>
      <c r="J119" s="153">
        <v>0</v>
      </c>
      <c r="K119" s="153">
        <f t="shared" si="34"/>
        <v>0</v>
      </c>
      <c r="Q119" s="146">
        <v>2</v>
      </c>
      <c r="AA119" s="122">
        <v>12</v>
      </c>
      <c r="AB119" s="122">
        <v>0</v>
      </c>
      <c r="AC119" s="122">
        <v>98</v>
      </c>
      <c r="BB119" s="122">
        <v>2</v>
      </c>
      <c r="BC119" s="122">
        <f t="shared" si="35"/>
        <v>0</v>
      </c>
      <c r="BD119" s="122">
        <f t="shared" si="36"/>
        <v>0</v>
      </c>
      <c r="BE119" s="122">
        <f t="shared" si="37"/>
        <v>0</v>
      </c>
      <c r="BF119" s="122">
        <f t="shared" si="38"/>
        <v>0</v>
      </c>
      <c r="BG119" s="122">
        <f t="shared" si="39"/>
        <v>0</v>
      </c>
    </row>
    <row r="120" spans="1:59" ht="12.75">
      <c r="A120" s="147">
        <v>99</v>
      </c>
      <c r="B120" s="148" t="s">
        <v>279</v>
      </c>
      <c r="C120" s="149" t="s">
        <v>280</v>
      </c>
      <c r="D120" s="150" t="s">
        <v>86</v>
      </c>
      <c r="E120" s="151">
        <v>164</v>
      </c>
      <c r="F120" s="151">
        <v>0</v>
      </c>
      <c r="G120" s="152">
        <f aca="true" t="shared" si="40" ref="G120:G136">E120*F120</f>
        <v>0</v>
      </c>
      <c r="H120" s="153">
        <v>1E-05</v>
      </c>
      <c r="I120" s="153">
        <f aca="true" t="shared" si="41" ref="I120:I136">E120*H120</f>
        <v>0.0016400000000000002</v>
      </c>
      <c r="J120" s="153">
        <v>0</v>
      </c>
      <c r="K120" s="153">
        <f aca="true" t="shared" si="42" ref="K120:K136">E120*J120</f>
        <v>0</v>
      </c>
      <c r="Q120" s="146">
        <v>2</v>
      </c>
      <c r="AA120" s="122">
        <v>12</v>
      </c>
      <c r="AB120" s="122">
        <v>0</v>
      </c>
      <c r="AC120" s="122">
        <v>99</v>
      </c>
      <c r="BB120" s="122">
        <v>2</v>
      </c>
      <c r="BC120" s="122">
        <f aca="true" t="shared" si="43" ref="BC120:BC136">IF(BB120=1,G120,0)</f>
        <v>0</v>
      </c>
      <c r="BD120" s="122">
        <f aca="true" t="shared" si="44" ref="BD120:BD136">IF(BB120=2,G120,0)</f>
        <v>0</v>
      </c>
      <c r="BE120" s="122">
        <f aca="true" t="shared" si="45" ref="BE120:BE136">IF(BB120=3,G120,0)</f>
        <v>0</v>
      </c>
      <c r="BF120" s="122">
        <f aca="true" t="shared" si="46" ref="BF120:BF136">IF(BB120=4,G120,0)</f>
        <v>0</v>
      </c>
      <c r="BG120" s="122">
        <f aca="true" t="shared" si="47" ref="BG120:BG136">IF(BB120=5,G120,0)</f>
        <v>0</v>
      </c>
    </row>
    <row r="121" spans="1:59" ht="12.75">
      <c r="A121" s="147">
        <v>100</v>
      </c>
      <c r="B121" s="148" t="s">
        <v>281</v>
      </c>
      <c r="C121" s="149" t="s">
        <v>282</v>
      </c>
      <c r="D121" s="150" t="s">
        <v>54</v>
      </c>
      <c r="E121" s="151">
        <v>833.11</v>
      </c>
      <c r="F121" s="151">
        <v>0</v>
      </c>
      <c r="G121" s="152">
        <f t="shared" si="40"/>
        <v>0</v>
      </c>
      <c r="H121" s="153">
        <v>0</v>
      </c>
      <c r="I121" s="153">
        <f t="shared" si="41"/>
        <v>0</v>
      </c>
      <c r="J121" s="153">
        <v>0</v>
      </c>
      <c r="K121" s="153">
        <f t="shared" si="42"/>
        <v>0</v>
      </c>
      <c r="Q121" s="146">
        <v>2</v>
      </c>
      <c r="AA121" s="122">
        <v>12</v>
      </c>
      <c r="AB121" s="122">
        <v>0</v>
      </c>
      <c r="AC121" s="122">
        <v>100</v>
      </c>
      <c r="BB121" s="122">
        <v>2</v>
      </c>
      <c r="BC121" s="122">
        <f t="shared" si="43"/>
        <v>0</v>
      </c>
      <c r="BD121" s="122">
        <f t="shared" si="44"/>
        <v>0</v>
      </c>
      <c r="BE121" s="122">
        <f t="shared" si="45"/>
        <v>0</v>
      </c>
      <c r="BF121" s="122">
        <f t="shared" si="46"/>
        <v>0</v>
      </c>
      <c r="BG121" s="122">
        <f t="shared" si="47"/>
        <v>0</v>
      </c>
    </row>
    <row r="122" spans="1:59" ht="12.75">
      <c r="A122" s="147">
        <v>101</v>
      </c>
      <c r="B122" s="148" t="s">
        <v>283</v>
      </c>
      <c r="C122" s="149" t="s">
        <v>284</v>
      </c>
      <c r="D122" s="150" t="s">
        <v>86</v>
      </c>
      <c r="E122" s="151">
        <v>15</v>
      </c>
      <c r="F122" s="151">
        <v>0</v>
      </c>
      <c r="G122" s="152">
        <f t="shared" si="40"/>
        <v>0</v>
      </c>
      <c r="H122" s="153">
        <v>0</v>
      </c>
      <c r="I122" s="153">
        <f t="shared" si="41"/>
        <v>0</v>
      </c>
      <c r="J122" s="153">
        <v>-0.00213</v>
      </c>
      <c r="K122" s="153">
        <f t="shared" si="42"/>
        <v>-0.03195</v>
      </c>
      <c r="Q122" s="146">
        <v>2</v>
      </c>
      <c r="AA122" s="122">
        <v>12</v>
      </c>
      <c r="AB122" s="122">
        <v>0</v>
      </c>
      <c r="AC122" s="122">
        <v>101</v>
      </c>
      <c r="BB122" s="122">
        <v>2</v>
      </c>
      <c r="BC122" s="122">
        <f t="shared" si="43"/>
        <v>0</v>
      </c>
      <c r="BD122" s="122">
        <f t="shared" si="44"/>
        <v>0</v>
      </c>
      <c r="BE122" s="122">
        <f t="shared" si="45"/>
        <v>0</v>
      </c>
      <c r="BF122" s="122">
        <f t="shared" si="46"/>
        <v>0</v>
      </c>
      <c r="BG122" s="122">
        <f t="shared" si="47"/>
        <v>0</v>
      </c>
    </row>
    <row r="123" spans="1:59" ht="12.75">
      <c r="A123" s="147">
        <v>102</v>
      </c>
      <c r="B123" s="148" t="s">
        <v>285</v>
      </c>
      <c r="C123" s="149" t="s">
        <v>286</v>
      </c>
      <c r="D123" s="150" t="s">
        <v>77</v>
      </c>
      <c r="E123" s="151">
        <v>14</v>
      </c>
      <c r="F123" s="151">
        <v>0</v>
      </c>
      <c r="G123" s="152">
        <f t="shared" si="40"/>
        <v>0</v>
      </c>
      <c r="H123" s="153">
        <v>0</v>
      </c>
      <c r="I123" s="153">
        <f t="shared" si="41"/>
        <v>0</v>
      </c>
      <c r="J123" s="153">
        <v>-0.00087</v>
      </c>
      <c r="K123" s="153">
        <f t="shared" si="42"/>
        <v>-0.01218</v>
      </c>
      <c r="Q123" s="146">
        <v>2</v>
      </c>
      <c r="AA123" s="122">
        <v>12</v>
      </c>
      <c r="AB123" s="122">
        <v>0</v>
      </c>
      <c r="AC123" s="122">
        <v>102</v>
      </c>
      <c r="BB123" s="122">
        <v>2</v>
      </c>
      <c r="BC123" s="122">
        <f t="shared" si="43"/>
        <v>0</v>
      </c>
      <c r="BD123" s="122">
        <f t="shared" si="44"/>
        <v>0</v>
      </c>
      <c r="BE123" s="122">
        <f t="shared" si="45"/>
        <v>0</v>
      </c>
      <c r="BF123" s="122">
        <f t="shared" si="46"/>
        <v>0</v>
      </c>
      <c r="BG123" s="122">
        <f t="shared" si="47"/>
        <v>0</v>
      </c>
    </row>
    <row r="124" spans="1:59" ht="12.75">
      <c r="A124" s="147">
        <v>103</v>
      </c>
      <c r="B124" s="148" t="s">
        <v>287</v>
      </c>
      <c r="C124" s="149" t="s">
        <v>288</v>
      </c>
      <c r="D124" s="150" t="s">
        <v>77</v>
      </c>
      <c r="E124" s="151">
        <v>26</v>
      </c>
      <c r="F124" s="151">
        <v>0</v>
      </c>
      <c r="G124" s="152">
        <f t="shared" si="40"/>
        <v>0</v>
      </c>
      <c r="H124" s="153">
        <v>0</v>
      </c>
      <c r="I124" s="153">
        <f t="shared" si="41"/>
        <v>0</v>
      </c>
      <c r="J124" s="153">
        <v>-0.00022</v>
      </c>
      <c r="K124" s="153">
        <f t="shared" si="42"/>
        <v>-0.00572</v>
      </c>
      <c r="Q124" s="146">
        <v>2</v>
      </c>
      <c r="AA124" s="122">
        <v>12</v>
      </c>
      <c r="AB124" s="122">
        <v>0</v>
      </c>
      <c r="AC124" s="122">
        <v>103</v>
      </c>
      <c r="BB124" s="122">
        <v>2</v>
      </c>
      <c r="BC124" s="122">
        <f t="shared" si="43"/>
        <v>0</v>
      </c>
      <c r="BD124" s="122">
        <f t="shared" si="44"/>
        <v>0</v>
      </c>
      <c r="BE124" s="122">
        <f t="shared" si="45"/>
        <v>0</v>
      </c>
      <c r="BF124" s="122">
        <f t="shared" si="46"/>
        <v>0</v>
      </c>
      <c r="BG124" s="122">
        <f t="shared" si="47"/>
        <v>0</v>
      </c>
    </row>
    <row r="125" spans="1:59" ht="12.75">
      <c r="A125" s="147">
        <v>104</v>
      </c>
      <c r="B125" s="148" t="s">
        <v>289</v>
      </c>
      <c r="C125" s="149" t="s">
        <v>290</v>
      </c>
      <c r="D125" s="150" t="s">
        <v>86</v>
      </c>
      <c r="E125" s="151">
        <v>26</v>
      </c>
      <c r="F125" s="151">
        <v>0</v>
      </c>
      <c r="G125" s="152">
        <f t="shared" si="40"/>
        <v>0</v>
      </c>
      <c r="H125" s="153">
        <v>0</v>
      </c>
      <c r="I125" s="153">
        <f t="shared" si="41"/>
        <v>0</v>
      </c>
      <c r="J125" s="153">
        <v>-0.00028</v>
      </c>
      <c r="K125" s="153">
        <f t="shared" si="42"/>
        <v>-0.007279999999999999</v>
      </c>
      <c r="Q125" s="146">
        <v>2</v>
      </c>
      <c r="AA125" s="122">
        <v>12</v>
      </c>
      <c r="AB125" s="122">
        <v>0</v>
      </c>
      <c r="AC125" s="122">
        <v>104</v>
      </c>
      <c r="BB125" s="122">
        <v>2</v>
      </c>
      <c r="BC125" s="122">
        <f t="shared" si="43"/>
        <v>0</v>
      </c>
      <c r="BD125" s="122">
        <f t="shared" si="44"/>
        <v>0</v>
      </c>
      <c r="BE125" s="122">
        <f t="shared" si="45"/>
        <v>0</v>
      </c>
      <c r="BF125" s="122">
        <f t="shared" si="46"/>
        <v>0</v>
      </c>
      <c r="BG125" s="122">
        <f t="shared" si="47"/>
        <v>0</v>
      </c>
    </row>
    <row r="126" spans="1:59" ht="12.75">
      <c r="A126" s="147">
        <v>105</v>
      </c>
      <c r="B126" s="148" t="s">
        <v>291</v>
      </c>
      <c r="C126" s="149" t="s">
        <v>292</v>
      </c>
      <c r="D126" s="150" t="s">
        <v>86</v>
      </c>
      <c r="E126" s="151">
        <v>15</v>
      </c>
      <c r="F126" s="151">
        <v>0</v>
      </c>
      <c r="G126" s="152">
        <f t="shared" si="40"/>
        <v>0</v>
      </c>
      <c r="H126" s="153">
        <v>0</v>
      </c>
      <c r="I126" s="153">
        <f t="shared" si="41"/>
        <v>0</v>
      </c>
      <c r="J126" s="153">
        <v>-0.00023</v>
      </c>
      <c r="K126" s="153">
        <f t="shared" si="42"/>
        <v>-0.00345</v>
      </c>
      <c r="Q126" s="146">
        <v>2</v>
      </c>
      <c r="AA126" s="122">
        <v>12</v>
      </c>
      <c r="AB126" s="122">
        <v>0</v>
      </c>
      <c r="AC126" s="122">
        <v>105</v>
      </c>
      <c r="BB126" s="122">
        <v>2</v>
      </c>
      <c r="BC126" s="122">
        <f t="shared" si="43"/>
        <v>0</v>
      </c>
      <c r="BD126" s="122">
        <f t="shared" si="44"/>
        <v>0</v>
      </c>
      <c r="BE126" s="122">
        <f t="shared" si="45"/>
        <v>0</v>
      </c>
      <c r="BF126" s="122">
        <f t="shared" si="46"/>
        <v>0</v>
      </c>
      <c r="BG126" s="122">
        <f t="shared" si="47"/>
        <v>0</v>
      </c>
    </row>
    <row r="127" spans="1:59" ht="12.75">
      <c r="A127" s="147">
        <v>106</v>
      </c>
      <c r="B127" s="148" t="s">
        <v>293</v>
      </c>
      <c r="C127" s="149" t="s">
        <v>294</v>
      </c>
      <c r="D127" s="150" t="s">
        <v>77</v>
      </c>
      <c r="E127" s="151">
        <v>2</v>
      </c>
      <c r="F127" s="151">
        <v>0</v>
      </c>
      <c r="G127" s="152">
        <f t="shared" si="40"/>
        <v>0</v>
      </c>
      <c r="H127" s="153">
        <v>0</v>
      </c>
      <c r="I127" s="153">
        <f t="shared" si="41"/>
        <v>0</v>
      </c>
      <c r="J127" s="153">
        <v>-0.00069</v>
      </c>
      <c r="K127" s="153">
        <f t="shared" si="42"/>
        <v>-0.00138</v>
      </c>
      <c r="Q127" s="146">
        <v>2</v>
      </c>
      <c r="AA127" s="122">
        <v>12</v>
      </c>
      <c r="AB127" s="122">
        <v>0</v>
      </c>
      <c r="AC127" s="122">
        <v>106</v>
      </c>
      <c r="BB127" s="122">
        <v>2</v>
      </c>
      <c r="BC127" s="122">
        <f t="shared" si="43"/>
        <v>0</v>
      </c>
      <c r="BD127" s="122">
        <f t="shared" si="44"/>
        <v>0</v>
      </c>
      <c r="BE127" s="122">
        <f t="shared" si="45"/>
        <v>0</v>
      </c>
      <c r="BF127" s="122">
        <f t="shared" si="46"/>
        <v>0</v>
      </c>
      <c r="BG127" s="122">
        <f t="shared" si="47"/>
        <v>0</v>
      </c>
    </row>
    <row r="128" spans="1:59" ht="12.75">
      <c r="A128" s="147">
        <v>107</v>
      </c>
      <c r="B128" s="148" t="s">
        <v>295</v>
      </c>
      <c r="C128" s="149" t="s">
        <v>296</v>
      </c>
      <c r="D128" s="150" t="s">
        <v>77</v>
      </c>
      <c r="E128" s="151">
        <v>13</v>
      </c>
      <c r="F128" s="151">
        <v>0</v>
      </c>
      <c r="G128" s="152">
        <f t="shared" si="40"/>
        <v>0</v>
      </c>
      <c r="H128" s="153">
        <v>0</v>
      </c>
      <c r="I128" s="153">
        <f t="shared" si="41"/>
        <v>0</v>
      </c>
      <c r="J128" s="153">
        <v>-0.00053</v>
      </c>
      <c r="K128" s="153">
        <f t="shared" si="42"/>
        <v>-0.006889999999999999</v>
      </c>
      <c r="Q128" s="146">
        <v>2</v>
      </c>
      <c r="AA128" s="122">
        <v>12</v>
      </c>
      <c r="AB128" s="122">
        <v>0</v>
      </c>
      <c r="AC128" s="122">
        <v>107</v>
      </c>
      <c r="BB128" s="122">
        <v>2</v>
      </c>
      <c r="BC128" s="122">
        <f t="shared" si="43"/>
        <v>0</v>
      </c>
      <c r="BD128" s="122">
        <f t="shared" si="44"/>
        <v>0</v>
      </c>
      <c r="BE128" s="122">
        <f t="shared" si="45"/>
        <v>0</v>
      </c>
      <c r="BF128" s="122">
        <f t="shared" si="46"/>
        <v>0</v>
      </c>
      <c r="BG128" s="122">
        <f t="shared" si="47"/>
        <v>0</v>
      </c>
    </row>
    <row r="129" spans="1:59" ht="12.75">
      <c r="A129" s="147">
        <v>108</v>
      </c>
      <c r="B129" s="148" t="s">
        <v>297</v>
      </c>
      <c r="C129" s="149" t="s">
        <v>298</v>
      </c>
      <c r="D129" s="150" t="s">
        <v>77</v>
      </c>
      <c r="E129" s="151">
        <v>2</v>
      </c>
      <c r="F129" s="151">
        <v>0</v>
      </c>
      <c r="G129" s="152">
        <f t="shared" si="40"/>
        <v>0</v>
      </c>
      <c r="H129" s="153">
        <v>0</v>
      </c>
      <c r="I129" s="153">
        <f t="shared" si="41"/>
        <v>0</v>
      </c>
      <c r="J129" s="153">
        <v>-0.00123</v>
      </c>
      <c r="K129" s="153">
        <f t="shared" si="42"/>
        <v>-0.00246</v>
      </c>
      <c r="Q129" s="146">
        <v>2</v>
      </c>
      <c r="AA129" s="122">
        <v>12</v>
      </c>
      <c r="AB129" s="122">
        <v>0</v>
      </c>
      <c r="AC129" s="122">
        <v>108</v>
      </c>
      <c r="BB129" s="122">
        <v>2</v>
      </c>
      <c r="BC129" s="122">
        <f t="shared" si="43"/>
        <v>0</v>
      </c>
      <c r="BD129" s="122">
        <f t="shared" si="44"/>
        <v>0</v>
      </c>
      <c r="BE129" s="122">
        <f t="shared" si="45"/>
        <v>0</v>
      </c>
      <c r="BF129" s="122">
        <f t="shared" si="46"/>
        <v>0</v>
      </c>
      <c r="BG129" s="122">
        <f t="shared" si="47"/>
        <v>0</v>
      </c>
    </row>
    <row r="130" spans="1:59" ht="25.5">
      <c r="A130" s="147">
        <v>109</v>
      </c>
      <c r="B130" s="148" t="s">
        <v>299</v>
      </c>
      <c r="C130" s="149" t="s">
        <v>300</v>
      </c>
      <c r="D130" s="150" t="s">
        <v>77</v>
      </c>
      <c r="E130" s="151">
        <v>1</v>
      </c>
      <c r="F130" s="151">
        <v>0</v>
      </c>
      <c r="G130" s="152">
        <f t="shared" si="40"/>
        <v>0</v>
      </c>
      <c r="H130" s="153">
        <v>0</v>
      </c>
      <c r="I130" s="153">
        <f t="shared" si="41"/>
        <v>0</v>
      </c>
      <c r="J130" s="153">
        <v>-0.00549</v>
      </c>
      <c r="K130" s="153">
        <f t="shared" si="42"/>
        <v>-0.00549</v>
      </c>
      <c r="Q130" s="146">
        <v>2</v>
      </c>
      <c r="AA130" s="122">
        <v>12</v>
      </c>
      <c r="AB130" s="122">
        <v>0</v>
      </c>
      <c r="AC130" s="122">
        <v>109</v>
      </c>
      <c r="BB130" s="122">
        <v>2</v>
      </c>
      <c r="BC130" s="122">
        <f t="shared" si="43"/>
        <v>0</v>
      </c>
      <c r="BD130" s="122">
        <f t="shared" si="44"/>
        <v>0</v>
      </c>
      <c r="BE130" s="122">
        <f t="shared" si="45"/>
        <v>0</v>
      </c>
      <c r="BF130" s="122">
        <f t="shared" si="46"/>
        <v>0</v>
      </c>
      <c r="BG130" s="122">
        <f t="shared" si="47"/>
        <v>0</v>
      </c>
    </row>
    <row r="131" spans="1:59" ht="12.75">
      <c r="A131" s="147">
        <v>110</v>
      </c>
      <c r="B131" s="148" t="s">
        <v>301</v>
      </c>
      <c r="C131" s="149" t="s">
        <v>302</v>
      </c>
      <c r="D131" s="150" t="s">
        <v>153</v>
      </c>
      <c r="E131" s="151">
        <v>0.0768</v>
      </c>
      <c r="F131" s="151">
        <v>0</v>
      </c>
      <c r="G131" s="152">
        <f t="shared" si="40"/>
        <v>0</v>
      </c>
      <c r="H131" s="153">
        <v>0</v>
      </c>
      <c r="I131" s="153">
        <f t="shared" si="41"/>
        <v>0</v>
      </c>
      <c r="J131" s="153">
        <v>0</v>
      </c>
      <c r="K131" s="153">
        <f t="shared" si="42"/>
        <v>0</v>
      </c>
      <c r="Q131" s="146">
        <v>2</v>
      </c>
      <c r="AA131" s="122">
        <v>12</v>
      </c>
      <c r="AB131" s="122">
        <v>0</v>
      </c>
      <c r="AC131" s="122">
        <v>110</v>
      </c>
      <c r="BB131" s="122">
        <v>2</v>
      </c>
      <c r="BC131" s="122">
        <f t="shared" si="43"/>
        <v>0</v>
      </c>
      <c r="BD131" s="122">
        <f t="shared" si="44"/>
        <v>0</v>
      </c>
      <c r="BE131" s="122">
        <f t="shared" si="45"/>
        <v>0</v>
      </c>
      <c r="BF131" s="122">
        <f t="shared" si="46"/>
        <v>0</v>
      </c>
      <c r="BG131" s="122">
        <f t="shared" si="47"/>
        <v>0</v>
      </c>
    </row>
    <row r="132" spans="1:59" ht="12.75">
      <c r="A132" s="147">
        <v>111</v>
      </c>
      <c r="B132" s="148" t="s">
        <v>303</v>
      </c>
      <c r="C132" s="149" t="s">
        <v>304</v>
      </c>
      <c r="D132" s="150" t="s">
        <v>77</v>
      </c>
      <c r="E132" s="151">
        <v>1</v>
      </c>
      <c r="F132" s="151">
        <v>0</v>
      </c>
      <c r="G132" s="152">
        <f t="shared" si="40"/>
        <v>0</v>
      </c>
      <c r="H132" s="153">
        <v>2E-05</v>
      </c>
      <c r="I132" s="153">
        <f t="shared" si="41"/>
        <v>2E-05</v>
      </c>
      <c r="J132" s="153">
        <v>0</v>
      </c>
      <c r="K132" s="153">
        <f t="shared" si="42"/>
        <v>0</v>
      </c>
      <c r="Q132" s="146">
        <v>2</v>
      </c>
      <c r="AA132" s="122">
        <v>12</v>
      </c>
      <c r="AB132" s="122">
        <v>0</v>
      </c>
      <c r="AC132" s="122">
        <v>111</v>
      </c>
      <c r="BB132" s="122">
        <v>2</v>
      </c>
      <c r="BC132" s="122">
        <f t="shared" si="43"/>
        <v>0</v>
      </c>
      <c r="BD132" s="122">
        <f t="shared" si="44"/>
        <v>0</v>
      </c>
      <c r="BE132" s="122">
        <f t="shared" si="45"/>
        <v>0</v>
      </c>
      <c r="BF132" s="122">
        <f t="shared" si="46"/>
        <v>0</v>
      </c>
      <c r="BG132" s="122">
        <f t="shared" si="47"/>
        <v>0</v>
      </c>
    </row>
    <row r="133" spans="1:59" ht="12.75">
      <c r="A133" s="147">
        <v>112</v>
      </c>
      <c r="B133" s="148" t="s">
        <v>305</v>
      </c>
      <c r="C133" s="149" t="s">
        <v>306</v>
      </c>
      <c r="D133" s="150" t="s">
        <v>77</v>
      </c>
      <c r="E133" s="151">
        <v>2</v>
      </c>
      <c r="F133" s="151">
        <v>0</v>
      </c>
      <c r="G133" s="152">
        <f t="shared" si="40"/>
        <v>0</v>
      </c>
      <c r="H133" s="153">
        <v>0.00011</v>
      </c>
      <c r="I133" s="153">
        <f t="shared" si="41"/>
        <v>0.00022</v>
      </c>
      <c r="J133" s="153">
        <v>0</v>
      </c>
      <c r="K133" s="153">
        <f t="shared" si="42"/>
        <v>0</v>
      </c>
      <c r="Q133" s="146">
        <v>2</v>
      </c>
      <c r="AA133" s="122">
        <v>12</v>
      </c>
      <c r="AB133" s="122">
        <v>0</v>
      </c>
      <c r="AC133" s="122">
        <v>112</v>
      </c>
      <c r="BB133" s="122">
        <v>2</v>
      </c>
      <c r="BC133" s="122">
        <f t="shared" si="43"/>
        <v>0</v>
      </c>
      <c r="BD133" s="122">
        <f t="shared" si="44"/>
        <v>0</v>
      </c>
      <c r="BE133" s="122">
        <f t="shared" si="45"/>
        <v>0</v>
      </c>
      <c r="BF133" s="122">
        <f t="shared" si="46"/>
        <v>0</v>
      </c>
      <c r="BG133" s="122">
        <f t="shared" si="47"/>
        <v>0</v>
      </c>
    </row>
    <row r="134" spans="1:59" ht="12.75">
      <c r="A134" s="147">
        <v>113</v>
      </c>
      <c r="B134" s="148" t="s">
        <v>307</v>
      </c>
      <c r="C134" s="149" t="s">
        <v>308</v>
      </c>
      <c r="D134" s="150" t="s">
        <v>77</v>
      </c>
      <c r="E134" s="151">
        <v>4</v>
      </c>
      <c r="F134" s="151">
        <v>0</v>
      </c>
      <c r="G134" s="152">
        <f t="shared" si="40"/>
        <v>0</v>
      </c>
      <c r="H134" s="153">
        <v>0</v>
      </c>
      <c r="I134" s="153">
        <f t="shared" si="41"/>
        <v>0</v>
      </c>
      <c r="J134" s="153">
        <v>0</v>
      </c>
      <c r="K134" s="153">
        <f t="shared" si="42"/>
        <v>0</v>
      </c>
      <c r="Q134" s="146">
        <v>2</v>
      </c>
      <c r="AA134" s="122">
        <v>12</v>
      </c>
      <c r="AB134" s="122">
        <v>0</v>
      </c>
      <c r="AC134" s="122">
        <v>113</v>
      </c>
      <c r="BB134" s="122">
        <v>2</v>
      </c>
      <c r="BC134" s="122">
        <f t="shared" si="43"/>
        <v>0</v>
      </c>
      <c r="BD134" s="122">
        <f t="shared" si="44"/>
        <v>0</v>
      </c>
      <c r="BE134" s="122">
        <f t="shared" si="45"/>
        <v>0</v>
      </c>
      <c r="BF134" s="122">
        <f t="shared" si="46"/>
        <v>0</v>
      </c>
      <c r="BG134" s="122">
        <f t="shared" si="47"/>
        <v>0</v>
      </c>
    </row>
    <row r="135" spans="1:59" ht="25.5">
      <c r="A135" s="147">
        <v>114</v>
      </c>
      <c r="B135" s="148" t="s">
        <v>309</v>
      </c>
      <c r="C135" s="149" t="s">
        <v>310</v>
      </c>
      <c r="D135" s="150" t="s">
        <v>77</v>
      </c>
      <c r="E135" s="151">
        <v>2</v>
      </c>
      <c r="F135" s="151">
        <v>0</v>
      </c>
      <c r="G135" s="152">
        <f t="shared" si="40"/>
        <v>0</v>
      </c>
      <c r="H135" s="153">
        <v>2E-05</v>
      </c>
      <c r="I135" s="153">
        <f t="shared" si="41"/>
        <v>4E-05</v>
      </c>
      <c r="J135" s="153">
        <v>0</v>
      </c>
      <c r="K135" s="153">
        <f t="shared" si="42"/>
        <v>0</v>
      </c>
      <c r="Q135" s="146">
        <v>2</v>
      </c>
      <c r="AA135" s="122">
        <v>12</v>
      </c>
      <c r="AB135" s="122">
        <v>0</v>
      </c>
      <c r="AC135" s="122">
        <v>114</v>
      </c>
      <c r="BB135" s="122">
        <v>2</v>
      </c>
      <c r="BC135" s="122">
        <f t="shared" si="43"/>
        <v>0</v>
      </c>
      <c r="BD135" s="122">
        <f t="shared" si="44"/>
        <v>0</v>
      </c>
      <c r="BE135" s="122">
        <f t="shared" si="45"/>
        <v>0</v>
      </c>
      <c r="BF135" s="122">
        <f t="shared" si="46"/>
        <v>0</v>
      </c>
      <c r="BG135" s="122">
        <f t="shared" si="47"/>
        <v>0</v>
      </c>
    </row>
    <row r="136" spans="1:59" ht="25.5">
      <c r="A136" s="147">
        <v>115</v>
      </c>
      <c r="B136" s="148" t="s">
        <v>311</v>
      </c>
      <c r="C136" s="149" t="s">
        <v>312</v>
      </c>
      <c r="D136" s="150" t="s">
        <v>77</v>
      </c>
      <c r="E136" s="151">
        <v>1</v>
      </c>
      <c r="F136" s="151">
        <v>0</v>
      </c>
      <c r="G136" s="152">
        <f t="shared" si="40"/>
        <v>0</v>
      </c>
      <c r="H136" s="153">
        <v>2E-05</v>
      </c>
      <c r="I136" s="153">
        <f t="shared" si="41"/>
        <v>2E-05</v>
      </c>
      <c r="J136" s="153">
        <v>0</v>
      </c>
      <c r="K136" s="153">
        <f t="shared" si="42"/>
        <v>0</v>
      </c>
      <c r="Q136" s="146">
        <v>2</v>
      </c>
      <c r="AA136" s="122">
        <v>12</v>
      </c>
      <c r="AB136" s="122">
        <v>0</v>
      </c>
      <c r="AC136" s="122">
        <v>115</v>
      </c>
      <c r="BB136" s="122">
        <v>2</v>
      </c>
      <c r="BC136" s="122">
        <f t="shared" si="43"/>
        <v>0</v>
      </c>
      <c r="BD136" s="122">
        <f t="shared" si="44"/>
        <v>0</v>
      </c>
      <c r="BE136" s="122">
        <f t="shared" si="45"/>
        <v>0</v>
      </c>
      <c r="BF136" s="122">
        <f t="shared" si="46"/>
        <v>0</v>
      </c>
      <c r="BG136" s="122">
        <f t="shared" si="47"/>
        <v>0</v>
      </c>
    </row>
    <row r="137" spans="1:59" ht="12.75">
      <c r="A137" s="154"/>
      <c r="B137" s="155" t="s">
        <v>70</v>
      </c>
      <c r="C137" s="156" t="str">
        <f>CONCATENATE(B87," ",C87)</f>
        <v>722 Vnitřní vodovod</v>
      </c>
      <c r="D137" s="154"/>
      <c r="E137" s="157"/>
      <c r="F137" s="157"/>
      <c r="G137" s="158">
        <f>SUM(G87:G136)</f>
        <v>0</v>
      </c>
      <c r="H137" s="159"/>
      <c r="I137" s="160">
        <f>SUM(I87:I136)</f>
        <v>0.82767</v>
      </c>
      <c r="J137" s="159"/>
      <c r="K137" s="160">
        <f>SUM(K87:K136)</f>
        <v>-0.07680000000000001</v>
      </c>
      <c r="Q137" s="146">
        <v>4</v>
      </c>
      <c r="BC137" s="161">
        <f>SUM(BC87:BC136)</f>
        <v>0</v>
      </c>
      <c r="BD137" s="161">
        <f>SUM(BD87:BD136)</f>
        <v>0</v>
      </c>
      <c r="BE137" s="161">
        <f>SUM(BE87:BE136)</f>
        <v>0</v>
      </c>
      <c r="BF137" s="161">
        <f>SUM(BF87:BF136)</f>
        <v>0</v>
      </c>
      <c r="BG137" s="161">
        <f>SUM(BG87:BG136)</f>
        <v>0</v>
      </c>
    </row>
    <row r="138" spans="1:17" ht="12.75">
      <c r="A138" s="139" t="s">
        <v>69</v>
      </c>
      <c r="B138" s="140" t="s">
        <v>313</v>
      </c>
      <c r="C138" s="141" t="s">
        <v>314</v>
      </c>
      <c r="D138" s="142"/>
      <c r="E138" s="143"/>
      <c r="F138" s="143"/>
      <c r="G138" s="144"/>
      <c r="H138" s="145"/>
      <c r="I138" s="145"/>
      <c r="J138" s="145"/>
      <c r="K138" s="145"/>
      <c r="Q138" s="146">
        <v>1</v>
      </c>
    </row>
    <row r="139" spans="1:59" ht="12.75">
      <c r="A139" s="147">
        <v>116</v>
      </c>
      <c r="B139" s="148" t="s">
        <v>315</v>
      </c>
      <c r="C139" s="149" t="s">
        <v>316</v>
      </c>
      <c r="D139" s="150" t="s">
        <v>77</v>
      </c>
      <c r="E139" s="151">
        <v>1</v>
      </c>
      <c r="F139" s="151">
        <v>0</v>
      </c>
      <c r="G139" s="152">
        <f>E139*F139</f>
        <v>0</v>
      </c>
      <c r="H139" s="153">
        <v>0.00027</v>
      </c>
      <c r="I139" s="153">
        <f>E139*H139</f>
        <v>0.00027</v>
      </c>
      <c r="J139" s="153">
        <v>0</v>
      </c>
      <c r="K139" s="153">
        <f>E139*J139</f>
        <v>0</v>
      </c>
      <c r="Q139" s="146">
        <v>2</v>
      </c>
      <c r="AA139" s="122">
        <v>12</v>
      </c>
      <c r="AB139" s="122">
        <v>0</v>
      </c>
      <c r="AC139" s="122">
        <v>116</v>
      </c>
      <c r="BB139" s="122">
        <v>2</v>
      </c>
      <c r="BC139" s="122">
        <f>IF(BB139=1,G139,0)</f>
        <v>0</v>
      </c>
      <c r="BD139" s="122">
        <f>IF(BB139=2,G139,0)</f>
        <v>0</v>
      </c>
      <c r="BE139" s="122">
        <f>IF(BB139=3,G139,0)</f>
        <v>0</v>
      </c>
      <c r="BF139" s="122">
        <f>IF(BB139=4,G139,0)</f>
        <v>0</v>
      </c>
      <c r="BG139" s="122">
        <f>IF(BB139=5,G139,0)</f>
        <v>0</v>
      </c>
    </row>
    <row r="140" spans="1:59" ht="12.75">
      <c r="A140" s="147">
        <v>117</v>
      </c>
      <c r="B140" s="148" t="s">
        <v>317</v>
      </c>
      <c r="C140" s="149" t="s">
        <v>318</v>
      </c>
      <c r="D140" s="150" t="s">
        <v>77</v>
      </c>
      <c r="E140" s="151">
        <v>1</v>
      </c>
      <c r="F140" s="151">
        <v>0</v>
      </c>
      <c r="G140" s="152">
        <f>E140*F140</f>
        <v>0</v>
      </c>
      <c r="H140" s="153">
        <v>0</v>
      </c>
      <c r="I140" s="153">
        <f>E140*H140</f>
        <v>0</v>
      </c>
      <c r="J140" s="153">
        <v>0</v>
      </c>
      <c r="K140" s="153">
        <f>E140*J140</f>
        <v>0</v>
      </c>
      <c r="Q140" s="146">
        <v>2</v>
      </c>
      <c r="AA140" s="122">
        <v>12</v>
      </c>
      <c r="AB140" s="122">
        <v>0</v>
      </c>
      <c r="AC140" s="122">
        <v>117</v>
      </c>
      <c r="BB140" s="122">
        <v>2</v>
      </c>
      <c r="BC140" s="122">
        <f>IF(BB140=1,G140,0)</f>
        <v>0</v>
      </c>
      <c r="BD140" s="122">
        <f>IF(BB140=2,G140,0)</f>
        <v>0</v>
      </c>
      <c r="BE140" s="122">
        <f>IF(BB140=3,G140,0)</f>
        <v>0</v>
      </c>
      <c r="BF140" s="122">
        <f>IF(BB140=4,G140,0)</f>
        <v>0</v>
      </c>
      <c r="BG140" s="122">
        <f>IF(BB140=5,G140,0)</f>
        <v>0</v>
      </c>
    </row>
    <row r="141" spans="1:59" ht="12.75">
      <c r="A141" s="154"/>
      <c r="B141" s="155" t="s">
        <v>70</v>
      </c>
      <c r="C141" s="156" t="str">
        <f>CONCATENATE(B138," ",C138)</f>
        <v>724 Strojní vybavení</v>
      </c>
      <c r="D141" s="154"/>
      <c r="E141" s="157"/>
      <c r="F141" s="157"/>
      <c r="G141" s="158">
        <f>SUM(G138:G140)</f>
        <v>0</v>
      </c>
      <c r="H141" s="159"/>
      <c r="I141" s="160">
        <f>SUM(I138:I140)</f>
        <v>0.00027</v>
      </c>
      <c r="J141" s="159"/>
      <c r="K141" s="160">
        <f>SUM(K138:K140)</f>
        <v>0</v>
      </c>
      <c r="Q141" s="146">
        <v>4</v>
      </c>
      <c r="BC141" s="161">
        <f>SUM(BC138:BC140)</f>
        <v>0</v>
      </c>
      <c r="BD141" s="161">
        <f>SUM(BD138:BD140)</f>
        <v>0</v>
      </c>
      <c r="BE141" s="161">
        <f>SUM(BE138:BE140)</f>
        <v>0</v>
      </c>
      <c r="BF141" s="161">
        <f>SUM(BF138:BF140)</f>
        <v>0</v>
      </c>
      <c r="BG141" s="161">
        <f>SUM(BG138:BG140)</f>
        <v>0</v>
      </c>
    </row>
    <row r="142" spans="1:17" ht="12.75">
      <c r="A142" s="139" t="s">
        <v>69</v>
      </c>
      <c r="B142" s="140" t="s">
        <v>319</v>
      </c>
      <c r="C142" s="141" t="s">
        <v>320</v>
      </c>
      <c r="D142" s="142"/>
      <c r="E142" s="143"/>
      <c r="F142" s="143"/>
      <c r="G142" s="144"/>
      <c r="H142" s="145"/>
      <c r="I142" s="145"/>
      <c r="J142" s="145"/>
      <c r="K142" s="145"/>
      <c r="Q142" s="146">
        <v>1</v>
      </c>
    </row>
    <row r="143" spans="1:59" ht="12.75">
      <c r="A143" s="147">
        <v>118</v>
      </c>
      <c r="B143" s="148" t="s">
        <v>321</v>
      </c>
      <c r="C143" s="149" t="s">
        <v>322</v>
      </c>
      <c r="D143" s="150" t="s">
        <v>258</v>
      </c>
      <c r="E143" s="151">
        <v>1</v>
      </c>
      <c r="F143" s="151">
        <v>0</v>
      </c>
      <c r="G143" s="152">
        <f aca="true" t="shared" si="48" ref="G143:G174">E143*F143</f>
        <v>0</v>
      </c>
      <c r="H143" s="153">
        <v>0.01639</v>
      </c>
      <c r="I143" s="153">
        <f aca="true" t="shared" si="49" ref="I143:I174">E143*H143</f>
        <v>0.01639</v>
      </c>
      <c r="J143" s="153">
        <v>0</v>
      </c>
      <c r="K143" s="153">
        <f aca="true" t="shared" si="50" ref="K143:K174">E143*J143</f>
        <v>0</v>
      </c>
      <c r="Q143" s="146">
        <v>2</v>
      </c>
      <c r="AA143" s="122">
        <v>12</v>
      </c>
      <c r="AB143" s="122">
        <v>0</v>
      </c>
      <c r="AC143" s="122">
        <v>118</v>
      </c>
      <c r="BB143" s="122">
        <v>2</v>
      </c>
      <c r="BC143" s="122">
        <f aca="true" t="shared" si="51" ref="BC143:BC174">IF(BB143=1,G143,0)</f>
        <v>0</v>
      </c>
      <c r="BD143" s="122">
        <f aca="true" t="shared" si="52" ref="BD143:BD174">IF(BB143=2,G143,0)</f>
        <v>0</v>
      </c>
      <c r="BE143" s="122">
        <f aca="true" t="shared" si="53" ref="BE143:BE174">IF(BB143=3,G143,0)</f>
        <v>0</v>
      </c>
      <c r="BF143" s="122">
        <f aca="true" t="shared" si="54" ref="BF143:BF174">IF(BB143=4,G143,0)</f>
        <v>0</v>
      </c>
      <c r="BG143" s="122">
        <f aca="true" t="shared" si="55" ref="BG143:BG174">IF(BB143=5,G143,0)</f>
        <v>0</v>
      </c>
    </row>
    <row r="144" spans="1:59" ht="12.75">
      <c r="A144" s="147">
        <v>119</v>
      </c>
      <c r="B144" s="148" t="s">
        <v>323</v>
      </c>
      <c r="C144" s="149" t="s">
        <v>324</v>
      </c>
      <c r="D144" s="150" t="s">
        <v>258</v>
      </c>
      <c r="E144" s="151">
        <v>10</v>
      </c>
      <c r="F144" s="151">
        <v>0</v>
      </c>
      <c r="G144" s="152">
        <f t="shared" si="48"/>
        <v>0</v>
      </c>
      <c r="H144" s="153">
        <v>0.00089</v>
      </c>
      <c r="I144" s="153">
        <f t="shared" si="49"/>
        <v>0.0089</v>
      </c>
      <c r="J144" s="153">
        <v>0</v>
      </c>
      <c r="K144" s="153">
        <f t="shared" si="50"/>
        <v>0</v>
      </c>
      <c r="Q144" s="146">
        <v>2</v>
      </c>
      <c r="AA144" s="122">
        <v>12</v>
      </c>
      <c r="AB144" s="122">
        <v>0</v>
      </c>
      <c r="AC144" s="122">
        <v>119</v>
      </c>
      <c r="BB144" s="122">
        <v>2</v>
      </c>
      <c r="BC144" s="122">
        <f t="shared" si="51"/>
        <v>0</v>
      </c>
      <c r="BD144" s="122">
        <f t="shared" si="52"/>
        <v>0</v>
      </c>
      <c r="BE144" s="122">
        <f t="shared" si="53"/>
        <v>0</v>
      </c>
      <c r="BF144" s="122">
        <f t="shared" si="54"/>
        <v>0</v>
      </c>
      <c r="BG144" s="122">
        <f t="shared" si="55"/>
        <v>0</v>
      </c>
    </row>
    <row r="145" spans="1:59" ht="12.75">
      <c r="A145" s="147">
        <v>120</v>
      </c>
      <c r="B145" s="148" t="s">
        <v>325</v>
      </c>
      <c r="C145" s="149" t="s">
        <v>326</v>
      </c>
      <c r="D145" s="150" t="s">
        <v>77</v>
      </c>
      <c r="E145" s="151">
        <v>10</v>
      </c>
      <c r="F145" s="151">
        <v>0</v>
      </c>
      <c r="G145" s="152">
        <f t="shared" si="48"/>
        <v>0</v>
      </c>
      <c r="H145" s="153">
        <v>0.0133</v>
      </c>
      <c r="I145" s="153">
        <f t="shared" si="49"/>
        <v>0.133</v>
      </c>
      <c r="J145" s="153">
        <v>0</v>
      </c>
      <c r="K145" s="153">
        <f t="shared" si="50"/>
        <v>0</v>
      </c>
      <c r="Q145" s="146">
        <v>2</v>
      </c>
      <c r="AA145" s="122">
        <v>12</v>
      </c>
      <c r="AB145" s="122">
        <v>1</v>
      </c>
      <c r="AC145" s="122">
        <v>120</v>
      </c>
      <c r="BB145" s="122">
        <v>2</v>
      </c>
      <c r="BC145" s="122">
        <f t="shared" si="51"/>
        <v>0</v>
      </c>
      <c r="BD145" s="122">
        <f t="shared" si="52"/>
        <v>0</v>
      </c>
      <c r="BE145" s="122">
        <f t="shared" si="53"/>
        <v>0</v>
      </c>
      <c r="BF145" s="122">
        <f t="shared" si="54"/>
        <v>0</v>
      </c>
      <c r="BG145" s="122">
        <f t="shared" si="55"/>
        <v>0</v>
      </c>
    </row>
    <row r="146" spans="1:59" ht="25.5">
      <c r="A146" s="147">
        <v>121</v>
      </c>
      <c r="B146" s="148" t="s">
        <v>317</v>
      </c>
      <c r="C146" s="149" t="s">
        <v>428</v>
      </c>
      <c r="D146" s="150" t="s">
        <v>77</v>
      </c>
      <c r="E146" s="151">
        <v>10</v>
      </c>
      <c r="F146" s="151">
        <v>0</v>
      </c>
      <c r="G146" s="152">
        <f t="shared" si="48"/>
        <v>0</v>
      </c>
      <c r="H146" s="153">
        <v>0</v>
      </c>
      <c r="I146" s="153">
        <f t="shared" si="49"/>
        <v>0</v>
      </c>
      <c r="J146" s="153">
        <v>0</v>
      </c>
      <c r="K146" s="153">
        <f t="shared" si="50"/>
        <v>0</v>
      </c>
      <c r="Q146" s="146">
        <v>2</v>
      </c>
      <c r="AA146" s="122">
        <v>12</v>
      </c>
      <c r="AB146" s="122">
        <v>0</v>
      </c>
      <c r="AC146" s="122">
        <v>121</v>
      </c>
      <c r="BB146" s="122">
        <v>2</v>
      </c>
      <c r="BC146" s="122">
        <f t="shared" si="51"/>
        <v>0</v>
      </c>
      <c r="BD146" s="122">
        <f t="shared" si="52"/>
        <v>0</v>
      </c>
      <c r="BE146" s="122">
        <f t="shared" si="53"/>
        <v>0</v>
      </c>
      <c r="BF146" s="122">
        <f t="shared" si="54"/>
        <v>0</v>
      </c>
      <c r="BG146" s="122">
        <f t="shared" si="55"/>
        <v>0</v>
      </c>
    </row>
    <row r="147" spans="1:59" ht="12.75">
      <c r="A147" s="147">
        <v>122</v>
      </c>
      <c r="B147" s="148" t="s">
        <v>327</v>
      </c>
      <c r="C147" s="149" t="s">
        <v>328</v>
      </c>
      <c r="D147" s="150" t="s">
        <v>258</v>
      </c>
      <c r="E147" s="151">
        <v>12</v>
      </c>
      <c r="F147" s="151">
        <v>0</v>
      </c>
      <c r="G147" s="152">
        <f t="shared" si="48"/>
        <v>0</v>
      </c>
      <c r="H147" s="153">
        <v>0.01231</v>
      </c>
      <c r="I147" s="153">
        <f t="shared" si="49"/>
        <v>0.14772</v>
      </c>
      <c r="J147" s="153">
        <v>0</v>
      </c>
      <c r="K147" s="153">
        <f t="shared" si="50"/>
        <v>0</v>
      </c>
      <c r="Q147" s="146">
        <v>2</v>
      </c>
      <c r="AA147" s="122">
        <v>12</v>
      </c>
      <c r="AB147" s="122">
        <v>0</v>
      </c>
      <c r="AC147" s="122">
        <v>122</v>
      </c>
      <c r="BB147" s="122">
        <v>2</v>
      </c>
      <c r="BC147" s="122">
        <f t="shared" si="51"/>
        <v>0</v>
      </c>
      <c r="BD147" s="122">
        <f t="shared" si="52"/>
        <v>0</v>
      </c>
      <c r="BE147" s="122">
        <f t="shared" si="53"/>
        <v>0</v>
      </c>
      <c r="BF147" s="122">
        <f t="shared" si="54"/>
        <v>0</v>
      </c>
      <c r="BG147" s="122">
        <f t="shared" si="55"/>
        <v>0</v>
      </c>
    </row>
    <row r="148" spans="1:59" ht="25.5">
      <c r="A148" s="147">
        <v>123</v>
      </c>
      <c r="B148" s="148" t="s">
        <v>317</v>
      </c>
      <c r="C148" s="149" t="s">
        <v>329</v>
      </c>
      <c r="D148" s="150" t="s">
        <v>77</v>
      </c>
      <c r="E148" s="151">
        <v>12</v>
      </c>
      <c r="F148" s="151">
        <v>0</v>
      </c>
      <c r="G148" s="152">
        <f t="shared" si="48"/>
        <v>0</v>
      </c>
      <c r="H148" s="153">
        <v>0</v>
      </c>
      <c r="I148" s="153">
        <f t="shared" si="49"/>
        <v>0</v>
      </c>
      <c r="J148" s="153">
        <v>0</v>
      </c>
      <c r="K148" s="153">
        <f t="shared" si="50"/>
        <v>0</v>
      </c>
      <c r="Q148" s="146">
        <v>2</v>
      </c>
      <c r="AA148" s="122">
        <v>12</v>
      </c>
      <c r="AB148" s="122">
        <v>0</v>
      </c>
      <c r="AC148" s="122">
        <v>123</v>
      </c>
      <c r="BB148" s="122">
        <v>2</v>
      </c>
      <c r="BC148" s="122">
        <f t="shared" si="51"/>
        <v>0</v>
      </c>
      <c r="BD148" s="122">
        <f t="shared" si="52"/>
        <v>0</v>
      </c>
      <c r="BE148" s="122">
        <f t="shared" si="53"/>
        <v>0</v>
      </c>
      <c r="BF148" s="122">
        <f t="shared" si="54"/>
        <v>0</v>
      </c>
      <c r="BG148" s="122">
        <f t="shared" si="55"/>
        <v>0</v>
      </c>
    </row>
    <row r="149" spans="1:59" ht="12.75">
      <c r="A149" s="147">
        <v>124</v>
      </c>
      <c r="B149" s="148" t="s">
        <v>317</v>
      </c>
      <c r="C149" s="149" t="s">
        <v>330</v>
      </c>
      <c r="D149" s="150" t="s">
        <v>77</v>
      </c>
      <c r="E149" s="151">
        <v>12</v>
      </c>
      <c r="F149" s="151">
        <v>0</v>
      </c>
      <c r="G149" s="152">
        <f t="shared" si="48"/>
        <v>0</v>
      </c>
      <c r="H149" s="153">
        <v>0</v>
      </c>
      <c r="I149" s="153">
        <f t="shared" si="49"/>
        <v>0</v>
      </c>
      <c r="J149" s="153">
        <v>0</v>
      </c>
      <c r="K149" s="153">
        <f t="shared" si="50"/>
        <v>0</v>
      </c>
      <c r="Q149" s="146">
        <v>2</v>
      </c>
      <c r="AA149" s="122">
        <v>12</v>
      </c>
      <c r="AB149" s="122">
        <v>0</v>
      </c>
      <c r="AC149" s="122">
        <v>124</v>
      </c>
      <c r="BB149" s="122">
        <v>2</v>
      </c>
      <c r="BC149" s="122">
        <f t="shared" si="51"/>
        <v>0</v>
      </c>
      <c r="BD149" s="122">
        <f t="shared" si="52"/>
        <v>0</v>
      </c>
      <c r="BE149" s="122">
        <f t="shared" si="53"/>
        <v>0</v>
      </c>
      <c r="BF149" s="122">
        <f t="shared" si="54"/>
        <v>0</v>
      </c>
      <c r="BG149" s="122">
        <f t="shared" si="55"/>
        <v>0</v>
      </c>
    </row>
    <row r="150" spans="1:59" ht="12.75">
      <c r="A150" s="147">
        <v>125</v>
      </c>
      <c r="B150" s="148" t="s">
        <v>331</v>
      </c>
      <c r="C150" s="149" t="s">
        <v>332</v>
      </c>
      <c r="D150" s="150" t="s">
        <v>258</v>
      </c>
      <c r="E150" s="151">
        <v>1</v>
      </c>
      <c r="F150" s="151">
        <v>0</v>
      </c>
      <c r="G150" s="152">
        <f t="shared" si="48"/>
        <v>0</v>
      </c>
      <c r="H150" s="153">
        <v>0.01444</v>
      </c>
      <c r="I150" s="153">
        <f t="shared" si="49"/>
        <v>0.01444</v>
      </c>
      <c r="J150" s="153">
        <v>0</v>
      </c>
      <c r="K150" s="153">
        <f t="shared" si="50"/>
        <v>0</v>
      </c>
      <c r="Q150" s="146">
        <v>2</v>
      </c>
      <c r="AA150" s="122">
        <v>12</v>
      </c>
      <c r="AB150" s="122">
        <v>0</v>
      </c>
      <c r="AC150" s="122">
        <v>125</v>
      </c>
      <c r="BB150" s="122">
        <v>2</v>
      </c>
      <c r="BC150" s="122">
        <f t="shared" si="51"/>
        <v>0</v>
      </c>
      <c r="BD150" s="122">
        <f t="shared" si="52"/>
        <v>0</v>
      </c>
      <c r="BE150" s="122">
        <f t="shared" si="53"/>
        <v>0</v>
      </c>
      <c r="BF150" s="122">
        <f t="shared" si="54"/>
        <v>0</v>
      </c>
      <c r="BG150" s="122">
        <f t="shared" si="55"/>
        <v>0</v>
      </c>
    </row>
    <row r="151" spans="1:59" ht="12.75">
      <c r="A151" s="147">
        <v>126</v>
      </c>
      <c r="B151" s="148" t="s">
        <v>333</v>
      </c>
      <c r="C151" s="149" t="s">
        <v>334</v>
      </c>
      <c r="D151" s="150" t="s">
        <v>258</v>
      </c>
      <c r="E151" s="151">
        <v>10</v>
      </c>
      <c r="F151" s="151">
        <v>0</v>
      </c>
      <c r="G151" s="152">
        <f t="shared" si="48"/>
        <v>0</v>
      </c>
      <c r="H151" s="153">
        <v>9E-05</v>
      </c>
      <c r="I151" s="153">
        <f t="shared" si="49"/>
        <v>0.0009000000000000001</v>
      </c>
      <c r="J151" s="153">
        <v>0</v>
      </c>
      <c r="K151" s="153">
        <f t="shared" si="50"/>
        <v>0</v>
      </c>
      <c r="Q151" s="146">
        <v>2</v>
      </c>
      <c r="AA151" s="122">
        <v>12</v>
      </c>
      <c r="AB151" s="122">
        <v>0</v>
      </c>
      <c r="AC151" s="122">
        <v>126</v>
      </c>
      <c r="BB151" s="122">
        <v>2</v>
      </c>
      <c r="BC151" s="122">
        <f t="shared" si="51"/>
        <v>0</v>
      </c>
      <c r="BD151" s="122">
        <f t="shared" si="52"/>
        <v>0</v>
      </c>
      <c r="BE151" s="122">
        <f t="shared" si="53"/>
        <v>0</v>
      </c>
      <c r="BF151" s="122">
        <f t="shared" si="54"/>
        <v>0</v>
      </c>
      <c r="BG151" s="122">
        <f t="shared" si="55"/>
        <v>0</v>
      </c>
    </row>
    <row r="152" spans="1:59" ht="12.75">
      <c r="A152" s="147">
        <v>127</v>
      </c>
      <c r="B152" s="148" t="s">
        <v>335</v>
      </c>
      <c r="C152" s="149" t="s">
        <v>336</v>
      </c>
      <c r="D152" s="150" t="s">
        <v>77</v>
      </c>
      <c r="E152" s="151">
        <v>1</v>
      </c>
      <c r="F152" s="151">
        <v>0</v>
      </c>
      <c r="G152" s="152">
        <f t="shared" si="48"/>
        <v>0</v>
      </c>
      <c r="H152" s="153">
        <v>0.00092</v>
      </c>
      <c r="I152" s="153">
        <f t="shared" si="49"/>
        <v>0.00092</v>
      </c>
      <c r="J152" s="153">
        <v>0</v>
      </c>
      <c r="K152" s="153">
        <f t="shared" si="50"/>
        <v>0</v>
      </c>
      <c r="Q152" s="146">
        <v>2</v>
      </c>
      <c r="AA152" s="122">
        <v>12</v>
      </c>
      <c r="AB152" s="122">
        <v>0</v>
      </c>
      <c r="AC152" s="122">
        <v>127</v>
      </c>
      <c r="BB152" s="122">
        <v>2</v>
      </c>
      <c r="BC152" s="122">
        <f t="shared" si="51"/>
        <v>0</v>
      </c>
      <c r="BD152" s="122">
        <f t="shared" si="52"/>
        <v>0</v>
      </c>
      <c r="BE152" s="122">
        <f t="shared" si="53"/>
        <v>0</v>
      </c>
      <c r="BF152" s="122">
        <f t="shared" si="54"/>
        <v>0</v>
      </c>
      <c r="BG152" s="122">
        <f t="shared" si="55"/>
        <v>0</v>
      </c>
    </row>
    <row r="153" spans="1:59" ht="25.5">
      <c r="A153" s="147">
        <v>128</v>
      </c>
      <c r="B153" s="148" t="s">
        <v>317</v>
      </c>
      <c r="C153" s="149" t="s">
        <v>337</v>
      </c>
      <c r="D153" s="150" t="s">
        <v>77</v>
      </c>
      <c r="E153" s="151">
        <v>1</v>
      </c>
      <c r="F153" s="151">
        <v>0</v>
      </c>
      <c r="G153" s="152">
        <f t="shared" si="48"/>
        <v>0</v>
      </c>
      <c r="H153" s="153">
        <v>0</v>
      </c>
      <c r="I153" s="153">
        <f t="shared" si="49"/>
        <v>0</v>
      </c>
      <c r="J153" s="153">
        <v>0</v>
      </c>
      <c r="K153" s="153">
        <f t="shared" si="50"/>
        <v>0</v>
      </c>
      <c r="Q153" s="146">
        <v>2</v>
      </c>
      <c r="AA153" s="122">
        <v>12</v>
      </c>
      <c r="AB153" s="122">
        <v>0</v>
      </c>
      <c r="AC153" s="122">
        <v>128</v>
      </c>
      <c r="BB153" s="122">
        <v>2</v>
      </c>
      <c r="BC153" s="122">
        <f t="shared" si="51"/>
        <v>0</v>
      </c>
      <c r="BD153" s="122">
        <f t="shared" si="52"/>
        <v>0</v>
      </c>
      <c r="BE153" s="122">
        <f t="shared" si="53"/>
        <v>0</v>
      </c>
      <c r="BF153" s="122">
        <f t="shared" si="54"/>
        <v>0</v>
      </c>
      <c r="BG153" s="122">
        <f t="shared" si="55"/>
        <v>0</v>
      </c>
    </row>
    <row r="154" spans="1:59" ht="12.75">
      <c r="A154" s="147">
        <v>129</v>
      </c>
      <c r="B154" s="148" t="s">
        <v>338</v>
      </c>
      <c r="C154" s="149" t="s">
        <v>339</v>
      </c>
      <c r="D154" s="150" t="s">
        <v>258</v>
      </c>
      <c r="E154" s="151">
        <v>1</v>
      </c>
      <c r="F154" s="151">
        <v>0</v>
      </c>
      <c r="G154" s="152">
        <f t="shared" si="48"/>
        <v>0</v>
      </c>
      <c r="H154" s="153">
        <v>0.00141</v>
      </c>
      <c r="I154" s="153">
        <f t="shared" si="49"/>
        <v>0.00141</v>
      </c>
      <c r="J154" s="153">
        <v>0</v>
      </c>
      <c r="K154" s="153">
        <f t="shared" si="50"/>
        <v>0</v>
      </c>
      <c r="Q154" s="146">
        <v>2</v>
      </c>
      <c r="AA154" s="122">
        <v>12</v>
      </c>
      <c r="AB154" s="122">
        <v>0</v>
      </c>
      <c r="AC154" s="122">
        <v>129</v>
      </c>
      <c r="BB154" s="122">
        <v>2</v>
      </c>
      <c r="BC154" s="122">
        <f t="shared" si="51"/>
        <v>0</v>
      </c>
      <c r="BD154" s="122">
        <f t="shared" si="52"/>
        <v>0</v>
      </c>
      <c r="BE154" s="122">
        <f t="shared" si="53"/>
        <v>0</v>
      </c>
      <c r="BF154" s="122">
        <f t="shared" si="54"/>
        <v>0</v>
      </c>
      <c r="BG154" s="122">
        <f t="shared" si="55"/>
        <v>0</v>
      </c>
    </row>
    <row r="155" spans="1:59" ht="25.5">
      <c r="A155" s="147">
        <v>130</v>
      </c>
      <c r="B155" s="148" t="s">
        <v>340</v>
      </c>
      <c r="C155" s="149" t="s">
        <v>341</v>
      </c>
      <c r="D155" s="150" t="s">
        <v>258</v>
      </c>
      <c r="E155" s="151">
        <v>19</v>
      </c>
      <c r="F155" s="151">
        <v>0</v>
      </c>
      <c r="G155" s="152">
        <f t="shared" si="48"/>
        <v>0</v>
      </c>
      <c r="H155" s="153">
        <v>3E-05</v>
      </c>
      <c r="I155" s="153">
        <f t="shared" si="49"/>
        <v>0.00057</v>
      </c>
      <c r="J155" s="153">
        <v>0</v>
      </c>
      <c r="K155" s="153">
        <f t="shared" si="50"/>
        <v>0</v>
      </c>
      <c r="Q155" s="146">
        <v>2</v>
      </c>
      <c r="AA155" s="122">
        <v>12</v>
      </c>
      <c r="AB155" s="122">
        <v>0</v>
      </c>
      <c r="AC155" s="122">
        <v>130</v>
      </c>
      <c r="BB155" s="122">
        <v>2</v>
      </c>
      <c r="BC155" s="122">
        <f t="shared" si="51"/>
        <v>0</v>
      </c>
      <c r="BD155" s="122">
        <f t="shared" si="52"/>
        <v>0</v>
      </c>
      <c r="BE155" s="122">
        <f t="shared" si="53"/>
        <v>0</v>
      </c>
      <c r="BF155" s="122">
        <f t="shared" si="54"/>
        <v>0</v>
      </c>
      <c r="BG155" s="122">
        <f t="shared" si="55"/>
        <v>0</v>
      </c>
    </row>
    <row r="156" spans="1:59" ht="25.5">
      <c r="A156" s="147">
        <v>131</v>
      </c>
      <c r="B156" s="148" t="s">
        <v>317</v>
      </c>
      <c r="C156" s="149" t="s">
        <v>342</v>
      </c>
      <c r="D156" s="150" t="s">
        <v>77</v>
      </c>
      <c r="E156" s="151">
        <v>1</v>
      </c>
      <c r="F156" s="151">
        <v>0</v>
      </c>
      <c r="G156" s="152">
        <f t="shared" si="48"/>
        <v>0</v>
      </c>
      <c r="H156" s="153">
        <v>0</v>
      </c>
      <c r="I156" s="153">
        <f t="shared" si="49"/>
        <v>0</v>
      </c>
      <c r="J156" s="153">
        <v>0</v>
      </c>
      <c r="K156" s="153">
        <f t="shared" si="50"/>
        <v>0</v>
      </c>
      <c r="Q156" s="146">
        <v>2</v>
      </c>
      <c r="AA156" s="122">
        <v>12</v>
      </c>
      <c r="AB156" s="122">
        <v>0</v>
      </c>
      <c r="AC156" s="122">
        <v>131</v>
      </c>
      <c r="BB156" s="122">
        <v>2</v>
      </c>
      <c r="BC156" s="122">
        <f t="shared" si="51"/>
        <v>0</v>
      </c>
      <c r="BD156" s="122">
        <f t="shared" si="52"/>
        <v>0</v>
      </c>
      <c r="BE156" s="122">
        <f t="shared" si="53"/>
        <v>0</v>
      </c>
      <c r="BF156" s="122">
        <f t="shared" si="54"/>
        <v>0</v>
      </c>
      <c r="BG156" s="122">
        <f t="shared" si="55"/>
        <v>0</v>
      </c>
    </row>
    <row r="157" spans="1:59" ht="25.5">
      <c r="A157" s="147">
        <v>132</v>
      </c>
      <c r="B157" s="148" t="s">
        <v>317</v>
      </c>
      <c r="C157" s="149" t="s">
        <v>343</v>
      </c>
      <c r="D157" s="150" t="s">
        <v>77</v>
      </c>
      <c r="E157" s="151">
        <v>3</v>
      </c>
      <c r="F157" s="151">
        <v>0</v>
      </c>
      <c r="G157" s="152">
        <f t="shared" si="48"/>
        <v>0</v>
      </c>
      <c r="H157" s="153">
        <v>0</v>
      </c>
      <c r="I157" s="153">
        <f t="shared" si="49"/>
        <v>0</v>
      </c>
      <c r="J157" s="153">
        <v>0</v>
      </c>
      <c r="K157" s="153">
        <f t="shared" si="50"/>
        <v>0</v>
      </c>
      <c r="Q157" s="146">
        <v>2</v>
      </c>
      <c r="AA157" s="122">
        <v>12</v>
      </c>
      <c r="AB157" s="122">
        <v>0</v>
      </c>
      <c r="AC157" s="122">
        <v>132</v>
      </c>
      <c r="BB157" s="122">
        <v>2</v>
      </c>
      <c r="BC157" s="122">
        <f t="shared" si="51"/>
        <v>0</v>
      </c>
      <c r="BD157" s="122">
        <f t="shared" si="52"/>
        <v>0</v>
      </c>
      <c r="BE157" s="122">
        <f t="shared" si="53"/>
        <v>0</v>
      </c>
      <c r="BF157" s="122">
        <f t="shared" si="54"/>
        <v>0</v>
      </c>
      <c r="BG157" s="122">
        <f t="shared" si="55"/>
        <v>0</v>
      </c>
    </row>
    <row r="158" spans="1:59" ht="25.5">
      <c r="A158" s="147">
        <v>133</v>
      </c>
      <c r="B158" s="148" t="s">
        <v>317</v>
      </c>
      <c r="C158" s="149" t="s">
        <v>344</v>
      </c>
      <c r="D158" s="150" t="s">
        <v>77</v>
      </c>
      <c r="E158" s="151">
        <v>13</v>
      </c>
      <c r="F158" s="151">
        <v>0</v>
      </c>
      <c r="G158" s="152">
        <f t="shared" si="48"/>
        <v>0</v>
      </c>
      <c r="H158" s="153">
        <v>0</v>
      </c>
      <c r="I158" s="153">
        <f t="shared" si="49"/>
        <v>0</v>
      </c>
      <c r="J158" s="153">
        <v>0</v>
      </c>
      <c r="K158" s="153">
        <f t="shared" si="50"/>
        <v>0</v>
      </c>
      <c r="Q158" s="146">
        <v>2</v>
      </c>
      <c r="AA158" s="122">
        <v>12</v>
      </c>
      <c r="AB158" s="122">
        <v>0</v>
      </c>
      <c r="AC158" s="122">
        <v>133</v>
      </c>
      <c r="BB158" s="122">
        <v>2</v>
      </c>
      <c r="BC158" s="122">
        <f t="shared" si="51"/>
        <v>0</v>
      </c>
      <c r="BD158" s="122">
        <f t="shared" si="52"/>
        <v>0</v>
      </c>
      <c r="BE158" s="122">
        <f t="shared" si="53"/>
        <v>0</v>
      </c>
      <c r="BF158" s="122">
        <f t="shared" si="54"/>
        <v>0</v>
      </c>
      <c r="BG158" s="122">
        <f t="shared" si="55"/>
        <v>0</v>
      </c>
    </row>
    <row r="159" spans="1:59" ht="25.5">
      <c r="A159" s="147">
        <v>134</v>
      </c>
      <c r="B159" s="148" t="s">
        <v>317</v>
      </c>
      <c r="C159" s="149" t="s">
        <v>345</v>
      </c>
      <c r="D159" s="150" t="s">
        <v>77</v>
      </c>
      <c r="E159" s="151">
        <v>1</v>
      </c>
      <c r="F159" s="151">
        <v>0</v>
      </c>
      <c r="G159" s="152">
        <f t="shared" si="48"/>
        <v>0</v>
      </c>
      <c r="H159" s="153">
        <v>0</v>
      </c>
      <c r="I159" s="153">
        <f t="shared" si="49"/>
        <v>0</v>
      </c>
      <c r="J159" s="153">
        <v>0</v>
      </c>
      <c r="K159" s="153">
        <f t="shared" si="50"/>
        <v>0</v>
      </c>
      <c r="Q159" s="146">
        <v>2</v>
      </c>
      <c r="AA159" s="122">
        <v>12</v>
      </c>
      <c r="AB159" s="122">
        <v>0</v>
      </c>
      <c r="AC159" s="122">
        <v>134</v>
      </c>
      <c r="BB159" s="122">
        <v>2</v>
      </c>
      <c r="BC159" s="122">
        <f t="shared" si="51"/>
        <v>0</v>
      </c>
      <c r="BD159" s="122">
        <f t="shared" si="52"/>
        <v>0</v>
      </c>
      <c r="BE159" s="122">
        <f t="shared" si="53"/>
        <v>0</v>
      </c>
      <c r="BF159" s="122">
        <f t="shared" si="54"/>
        <v>0</v>
      </c>
      <c r="BG159" s="122">
        <f t="shared" si="55"/>
        <v>0</v>
      </c>
    </row>
    <row r="160" spans="1:59" ht="12.75">
      <c r="A160" s="147">
        <v>135</v>
      </c>
      <c r="B160" s="148" t="s">
        <v>317</v>
      </c>
      <c r="C160" s="149" t="s">
        <v>346</v>
      </c>
      <c r="D160" s="150" t="s">
        <v>77</v>
      </c>
      <c r="E160" s="151">
        <v>1</v>
      </c>
      <c r="F160" s="151">
        <v>0</v>
      </c>
      <c r="G160" s="152">
        <f t="shared" si="48"/>
        <v>0</v>
      </c>
      <c r="H160" s="153">
        <v>0</v>
      </c>
      <c r="I160" s="153">
        <f t="shared" si="49"/>
        <v>0</v>
      </c>
      <c r="J160" s="153">
        <v>0</v>
      </c>
      <c r="K160" s="153">
        <f t="shared" si="50"/>
        <v>0</v>
      </c>
      <c r="Q160" s="146">
        <v>2</v>
      </c>
      <c r="AA160" s="122">
        <v>12</v>
      </c>
      <c r="AB160" s="122">
        <v>0</v>
      </c>
      <c r="AC160" s="122">
        <v>135</v>
      </c>
      <c r="BB160" s="122">
        <v>2</v>
      </c>
      <c r="BC160" s="122">
        <f t="shared" si="51"/>
        <v>0</v>
      </c>
      <c r="BD160" s="122">
        <f t="shared" si="52"/>
        <v>0</v>
      </c>
      <c r="BE160" s="122">
        <f t="shared" si="53"/>
        <v>0</v>
      </c>
      <c r="BF160" s="122">
        <f t="shared" si="54"/>
        <v>0</v>
      </c>
      <c r="BG160" s="122">
        <f t="shared" si="55"/>
        <v>0</v>
      </c>
    </row>
    <row r="161" spans="1:59" ht="12.75">
      <c r="A161" s="147">
        <v>136</v>
      </c>
      <c r="B161" s="148" t="s">
        <v>317</v>
      </c>
      <c r="C161" s="149" t="s">
        <v>347</v>
      </c>
      <c r="D161" s="150" t="s">
        <v>77</v>
      </c>
      <c r="E161" s="151">
        <v>2</v>
      </c>
      <c r="F161" s="151">
        <v>0</v>
      </c>
      <c r="G161" s="152">
        <f t="shared" si="48"/>
        <v>0</v>
      </c>
      <c r="H161" s="153">
        <v>0</v>
      </c>
      <c r="I161" s="153">
        <f t="shared" si="49"/>
        <v>0</v>
      </c>
      <c r="J161" s="153">
        <v>0</v>
      </c>
      <c r="K161" s="153">
        <f t="shared" si="50"/>
        <v>0</v>
      </c>
      <c r="Q161" s="146">
        <v>2</v>
      </c>
      <c r="AA161" s="122">
        <v>12</v>
      </c>
      <c r="AB161" s="122">
        <v>0</v>
      </c>
      <c r="AC161" s="122">
        <v>136</v>
      </c>
      <c r="BB161" s="122">
        <v>2</v>
      </c>
      <c r="BC161" s="122">
        <f t="shared" si="51"/>
        <v>0</v>
      </c>
      <c r="BD161" s="122">
        <f t="shared" si="52"/>
        <v>0</v>
      </c>
      <c r="BE161" s="122">
        <f t="shared" si="53"/>
        <v>0</v>
      </c>
      <c r="BF161" s="122">
        <f t="shared" si="54"/>
        <v>0</v>
      </c>
      <c r="BG161" s="122">
        <f t="shared" si="55"/>
        <v>0</v>
      </c>
    </row>
    <row r="162" spans="1:59" ht="12.75">
      <c r="A162" s="147">
        <v>137</v>
      </c>
      <c r="B162" s="148" t="s">
        <v>348</v>
      </c>
      <c r="C162" s="149" t="s">
        <v>349</v>
      </c>
      <c r="D162" s="150" t="s">
        <v>258</v>
      </c>
      <c r="E162" s="151">
        <v>13</v>
      </c>
      <c r="F162" s="151">
        <v>0</v>
      </c>
      <c r="G162" s="152">
        <f t="shared" si="48"/>
        <v>0</v>
      </c>
      <c r="H162" s="153">
        <v>8E-05</v>
      </c>
      <c r="I162" s="153">
        <f t="shared" si="49"/>
        <v>0.0010400000000000001</v>
      </c>
      <c r="J162" s="153">
        <v>0</v>
      </c>
      <c r="K162" s="153">
        <f t="shared" si="50"/>
        <v>0</v>
      </c>
      <c r="Q162" s="146">
        <v>2</v>
      </c>
      <c r="AA162" s="122">
        <v>12</v>
      </c>
      <c r="AB162" s="122">
        <v>0</v>
      </c>
      <c r="AC162" s="122">
        <v>137</v>
      </c>
      <c r="BB162" s="122">
        <v>2</v>
      </c>
      <c r="BC162" s="122">
        <f t="shared" si="51"/>
        <v>0</v>
      </c>
      <c r="BD162" s="122">
        <f t="shared" si="52"/>
        <v>0</v>
      </c>
      <c r="BE162" s="122">
        <f t="shared" si="53"/>
        <v>0</v>
      </c>
      <c r="BF162" s="122">
        <f t="shared" si="54"/>
        <v>0</v>
      </c>
      <c r="BG162" s="122">
        <f t="shared" si="55"/>
        <v>0</v>
      </c>
    </row>
    <row r="163" spans="1:59" ht="12.75">
      <c r="A163" s="147">
        <v>138</v>
      </c>
      <c r="B163" s="148" t="s">
        <v>317</v>
      </c>
      <c r="C163" s="149" t="s">
        <v>350</v>
      </c>
      <c r="D163" s="150" t="s">
        <v>77</v>
      </c>
      <c r="E163" s="151">
        <v>13</v>
      </c>
      <c r="F163" s="151">
        <v>0</v>
      </c>
      <c r="G163" s="152">
        <f t="shared" si="48"/>
        <v>0</v>
      </c>
      <c r="H163" s="153">
        <v>0</v>
      </c>
      <c r="I163" s="153">
        <f t="shared" si="49"/>
        <v>0</v>
      </c>
      <c r="J163" s="153">
        <v>0</v>
      </c>
      <c r="K163" s="153">
        <f t="shared" si="50"/>
        <v>0</v>
      </c>
      <c r="Q163" s="146">
        <v>2</v>
      </c>
      <c r="AA163" s="122">
        <v>12</v>
      </c>
      <c r="AB163" s="122">
        <v>0</v>
      </c>
      <c r="AC163" s="122">
        <v>138</v>
      </c>
      <c r="BB163" s="122">
        <v>2</v>
      </c>
      <c r="BC163" s="122">
        <f t="shared" si="51"/>
        <v>0</v>
      </c>
      <c r="BD163" s="122">
        <f t="shared" si="52"/>
        <v>0</v>
      </c>
      <c r="BE163" s="122">
        <f t="shared" si="53"/>
        <v>0</v>
      </c>
      <c r="BF163" s="122">
        <f t="shared" si="54"/>
        <v>0</v>
      </c>
      <c r="BG163" s="122">
        <f t="shared" si="55"/>
        <v>0</v>
      </c>
    </row>
    <row r="164" spans="1:59" ht="12.75">
      <c r="A164" s="147">
        <v>139</v>
      </c>
      <c r="B164" s="148" t="s">
        <v>351</v>
      </c>
      <c r="C164" s="149" t="s">
        <v>352</v>
      </c>
      <c r="D164" s="150" t="s">
        <v>258</v>
      </c>
      <c r="E164" s="151">
        <v>1</v>
      </c>
      <c r="F164" s="151">
        <v>0</v>
      </c>
      <c r="G164" s="152">
        <f t="shared" si="48"/>
        <v>0</v>
      </c>
      <c r="H164" s="153">
        <v>0.00319</v>
      </c>
      <c r="I164" s="153">
        <f t="shared" si="49"/>
        <v>0.00319</v>
      </c>
      <c r="J164" s="153">
        <v>0</v>
      </c>
      <c r="K164" s="153">
        <f t="shared" si="50"/>
        <v>0</v>
      </c>
      <c r="Q164" s="146">
        <v>2</v>
      </c>
      <c r="AA164" s="122">
        <v>12</v>
      </c>
      <c r="AB164" s="122">
        <v>0</v>
      </c>
      <c r="AC164" s="122">
        <v>139</v>
      </c>
      <c r="BB164" s="122">
        <v>2</v>
      </c>
      <c r="BC164" s="122">
        <f t="shared" si="51"/>
        <v>0</v>
      </c>
      <c r="BD164" s="122">
        <f t="shared" si="52"/>
        <v>0</v>
      </c>
      <c r="BE164" s="122">
        <f t="shared" si="53"/>
        <v>0</v>
      </c>
      <c r="BF164" s="122">
        <f t="shared" si="54"/>
        <v>0</v>
      </c>
      <c r="BG164" s="122">
        <f t="shared" si="55"/>
        <v>0</v>
      </c>
    </row>
    <row r="165" spans="1:59" ht="12.75">
      <c r="A165" s="147">
        <v>140</v>
      </c>
      <c r="B165" s="148" t="s">
        <v>353</v>
      </c>
      <c r="C165" s="149" t="s">
        <v>354</v>
      </c>
      <c r="D165" s="150" t="s">
        <v>77</v>
      </c>
      <c r="E165" s="151">
        <v>2</v>
      </c>
      <c r="F165" s="151">
        <v>0</v>
      </c>
      <c r="G165" s="152">
        <f t="shared" si="48"/>
        <v>0</v>
      </c>
      <c r="H165" s="153">
        <v>0.00012</v>
      </c>
      <c r="I165" s="153">
        <f t="shared" si="49"/>
        <v>0.00024</v>
      </c>
      <c r="J165" s="153">
        <v>0</v>
      </c>
      <c r="K165" s="153">
        <f t="shared" si="50"/>
        <v>0</v>
      </c>
      <c r="Q165" s="146">
        <v>2</v>
      </c>
      <c r="AA165" s="122">
        <v>12</v>
      </c>
      <c r="AB165" s="122">
        <v>0</v>
      </c>
      <c r="AC165" s="122">
        <v>140</v>
      </c>
      <c r="BB165" s="122">
        <v>2</v>
      </c>
      <c r="BC165" s="122">
        <f t="shared" si="51"/>
        <v>0</v>
      </c>
      <c r="BD165" s="122">
        <f t="shared" si="52"/>
        <v>0</v>
      </c>
      <c r="BE165" s="122">
        <f t="shared" si="53"/>
        <v>0</v>
      </c>
      <c r="BF165" s="122">
        <f t="shared" si="54"/>
        <v>0</v>
      </c>
      <c r="BG165" s="122">
        <f t="shared" si="55"/>
        <v>0</v>
      </c>
    </row>
    <row r="166" spans="1:59" ht="25.5">
      <c r="A166" s="147">
        <v>141</v>
      </c>
      <c r="B166" s="148" t="s">
        <v>317</v>
      </c>
      <c r="C166" s="149" t="s">
        <v>355</v>
      </c>
      <c r="D166" s="150" t="s">
        <v>77</v>
      </c>
      <c r="E166" s="151">
        <v>2</v>
      </c>
      <c r="F166" s="151">
        <v>0</v>
      </c>
      <c r="G166" s="152">
        <f t="shared" si="48"/>
        <v>0</v>
      </c>
      <c r="H166" s="153">
        <v>0</v>
      </c>
      <c r="I166" s="153">
        <f t="shared" si="49"/>
        <v>0</v>
      </c>
      <c r="J166" s="153">
        <v>0</v>
      </c>
      <c r="K166" s="153">
        <f t="shared" si="50"/>
        <v>0</v>
      </c>
      <c r="Q166" s="146">
        <v>2</v>
      </c>
      <c r="AA166" s="122">
        <v>12</v>
      </c>
      <c r="AB166" s="122">
        <v>0</v>
      </c>
      <c r="AC166" s="122">
        <v>141</v>
      </c>
      <c r="BB166" s="122">
        <v>2</v>
      </c>
      <c r="BC166" s="122">
        <f t="shared" si="51"/>
        <v>0</v>
      </c>
      <c r="BD166" s="122">
        <f t="shared" si="52"/>
        <v>0</v>
      </c>
      <c r="BE166" s="122">
        <f t="shared" si="53"/>
        <v>0</v>
      </c>
      <c r="BF166" s="122">
        <f t="shared" si="54"/>
        <v>0</v>
      </c>
      <c r="BG166" s="122">
        <f t="shared" si="55"/>
        <v>0</v>
      </c>
    </row>
    <row r="167" spans="1:59" ht="12.75">
      <c r="A167" s="147">
        <v>142</v>
      </c>
      <c r="B167" s="148" t="s">
        <v>356</v>
      </c>
      <c r="C167" s="149" t="s">
        <v>357</v>
      </c>
      <c r="D167" s="150" t="s">
        <v>77</v>
      </c>
      <c r="E167" s="151">
        <v>2</v>
      </c>
      <c r="F167" s="151">
        <v>0</v>
      </c>
      <c r="G167" s="152">
        <f t="shared" si="48"/>
        <v>0</v>
      </c>
      <c r="H167" s="153">
        <v>4E-05</v>
      </c>
      <c r="I167" s="153">
        <f t="shared" si="49"/>
        <v>8E-05</v>
      </c>
      <c r="J167" s="153">
        <v>0</v>
      </c>
      <c r="K167" s="153">
        <f t="shared" si="50"/>
        <v>0</v>
      </c>
      <c r="Q167" s="146">
        <v>2</v>
      </c>
      <c r="AA167" s="122">
        <v>12</v>
      </c>
      <c r="AB167" s="122">
        <v>0</v>
      </c>
      <c r="AC167" s="122">
        <v>142</v>
      </c>
      <c r="BB167" s="122">
        <v>2</v>
      </c>
      <c r="BC167" s="122">
        <f t="shared" si="51"/>
        <v>0</v>
      </c>
      <c r="BD167" s="122">
        <f t="shared" si="52"/>
        <v>0</v>
      </c>
      <c r="BE167" s="122">
        <f t="shared" si="53"/>
        <v>0</v>
      </c>
      <c r="BF167" s="122">
        <f t="shared" si="54"/>
        <v>0</v>
      </c>
      <c r="BG167" s="122">
        <f t="shared" si="55"/>
        <v>0</v>
      </c>
    </row>
    <row r="168" spans="1:59" ht="25.5">
      <c r="A168" s="147">
        <v>143</v>
      </c>
      <c r="B168" s="148" t="s">
        <v>317</v>
      </c>
      <c r="C168" s="149" t="s">
        <v>358</v>
      </c>
      <c r="D168" s="150" t="s">
        <v>77</v>
      </c>
      <c r="E168" s="151">
        <v>12</v>
      </c>
      <c r="F168" s="151">
        <v>0</v>
      </c>
      <c r="G168" s="152">
        <f t="shared" si="48"/>
        <v>0</v>
      </c>
      <c r="H168" s="153">
        <v>0</v>
      </c>
      <c r="I168" s="153">
        <f t="shared" si="49"/>
        <v>0</v>
      </c>
      <c r="J168" s="153">
        <v>0</v>
      </c>
      <c r="K168" s="153">
        <f t="shared" si="50"/>
        <v>0</v>
      </c>
      <c r="Q168" s="146">
        <v>2</v>
      </c>
      <c r="AA168" s="122">
        <v>12</v>
      </c>
      <c r="AB168" s="122">
        <v>0</v>
      </c>
      <c r="AC168" s="122">
        <v>143</v>
      </c>
      <c r="BB168" s="122">
        <v>2</v>
      </c>
      <c r="BC168" s="122">
        <f t="shared" si="51"/>
        <v>0</v>
      </c>
      <c r="BD168" s="122">
        <f t="shared" si="52"/>
        <v>0</v>
      </c>
      <c r="BE168" s="122">
        <f t="shared" si="53"/>
        <v>0</v>
      </c>
      <c r="BF168" s="122">
        <f t="shared" si="54"/>
        <v>0</v>
      </c>
      <c r="BG168" s="122">
        <f t="shared" si="55"/>
        <v>0</v>
      </c>
    </row>
    <row r="169" spans="1:59" ht="12.75">
      <c r="A169" s="147">
        <v>144</v>
      </c>
      <c r="B169" s="148" t="s">
        <v>359</v>
      </c>
      <c r="C169" s="149" t="s">
        <v>360</v>
      </c>
      <c r="D169" s="150" t="s">
        <v>77</v>
      </c>
      <c r="E169" s="151">
        <v>2</v>
      </c>
      <c r="F169" s="151">
        <v>0</v>
      </c>
      <c r="G169" s="152">
        <f t="shared" si="48"/>
        <v>0</v>
      </c>
      <c r="H169" s="153">
        <v>2E-05</v>
      </c>
      <c r="I169" s="153">
        <f t="shared" si="49"/>
        <v>4E-05</v>
      </c>
      <c r="J169" s="153">
        <v>0</v>
      </c>
      <c r="K169" s="153">
        <f t="shared" si="50"/>
        <v>0</v>
      </c>
      <c r="Q169" s="146">
        <v>2</v>
      </c>
      <c r="AA169" s="122">
        <v>12</v>
      </c>
      <c r="AB169" s="122">
        <v>0</v>
      </c>
      <c r="AC169" s="122">
        <v>144</v>
      </c>
      <c r="BB169" s="122">
        <v>2</v>
      </c>
      <c r="BC169" s="122">
        <f t="shared" si="51"/>
        <v>0</v>
      </c>
      <c r="BD169" s="122">
        <f t="shared" si="52"/>
        <v>0</v>
      </c>
      <c r="BE169" s="122">
        <f t="shared" si="53"/>
        <v>0</v>
      </c>
      <c r="BF169" s="122">
        <f t="shared" si="54"/>
        <v>0</v>
      </c>
      <c r="BG169" s="122">
        <f t="shared" si="55"/>
        <v>0</v>
      </c>
    </row>
    <row r="170" spans="1:59" ht="25.5">
      <c r="A170" s="147">
        <v>145</v>
      </c>
      <c r="B170" s="148" t="s">
        <v>317</v>
      </c>
      <c r="C170" s="149" t="s">
        <v>361</v>
      </c>
      <c r="D170" s="150" t="s">
        <v>77</v>
      </c>
      <c r="E170" s="151">
        <v>2</v>
      </c>
      <c r="F170" s="151">
        <v>0</v>
      </c>
      <c r="G170" s="152">
        <f t="shared" si="48"/>
        <v>0</v>
      </c>
      <c r="H170" s="153">
        <v>0</v>
      </c>
      <c r="I170" s="153">
        <f t="shared" si="49"/>
        <v>0</v>
      </c>
      <c r="J170" s="153">
        <v>0</v>
      </c>
      <c r="K170" s="153">
        <f t="shared" si="50"/>
        <v>0</v>
      </c>
      <c r="Q170" s="146">
        <v>2</v>
      </c>
      <c r="AA170" s="122">
        <v>12</v>
      </c>
      <c r="AB170" s="122">
        <v>0</v>
      </c>
      <c r="AC170" s="122">
        <v>145</v>
      </c>
      <c r="BB170" s="122">
        <v>2</v>
      </c>
      <c r="BC170" s="122">
        <f t="shared" si="51"/>
        <v>0</v>
      </c>
      <c r="BD170" s="122">
        <f t="shared" si="52"/>
        <v>0</v>
      </c>
      <c r="BE170" s="122">
        <f t="shared" si="53"/>
        <v>0</v>
      </c>
      <c r="BF170" s="122">
        <f t="shared" si="54"/>
        <v>0</v>
      </c>
      <c r="BG170" s="122">
        <f t="shared" si="55"/>
        <v>0</v>
      </c>
    </row>
    <row r="171" spans="1:59" ht="12.75">
      <c r="A171" s="147">
        <v>146</v>
      </c>
      <c r="B171" s="148" t="s">
        <v>362</v>
      </c>
      <c r="C171" s="149" t="s">
        <v>363</v>
      </c>
      <c r="D171" s="150" t="s">
        <v>77</v>
      </c>
      <c r="E171" s="151">
        <v>2</v>
      </c>
      <c r="F171" s="151">
        <v>0</v>
      </c>
      <c r="G171" s="152">
        <f t="shared" si="48"/>
        <v>0</v>
      </c>
      <c r="H171" s="153">
        <v>0.00013</v>
      </c>
      <c r="I171" s="153">
        <f t="shared" si="49"/>
        <v>0.00026</v>
      </c>
      <c r="J171" s="153">
        <v>0</v>
      </c>
      <c r="K171" s="153">
        <f t="shared" si="50"/>
        <v>0</v>
      </c>
      <c r="Q171" s="146">
        <v>2</v>
      </c>
      <c r="AA171" s="122">
        <v>12</v>
      </c>
      <c r="AB171" s="122">
        <v>0</v>
      </c>
      <c r="AC171" s="122">
        <v>146</v>
      </c>
      <c r="BB171" s="122">
        <v>2</v>
      </c>
      <c r="BC171" s="122">
        <f t="shared" si="51"/>
        <v>0</v>
      </c>
      <c r="BD171" s="122">
        <f t="shared" si="52"/>
        <v>0</v>
      </c>
      <c r="BE171" s="122">
        <f t="shared" si="53"/>
        <v>0</v>
      </c>
      <c r="BF171" s="122">
        <f t="shared" si="54"/>
        <v>0</v>
      </c>
      <c r="BG171" s="122">
        <f t="shared" si="55"/>
        <v>0</v>
      </c>
    </row>
    <row r="172" spans="1:59" ht="25.5">
      <c r="A172" s="147">
        <v>147</v>
      </c>
      <c r="B172" s="148" t="s">
        <v>317</v>
      </c>
      <c r="C172" s="149" t="s">
        <v>364</v>
      </c>
      <c r="D172" s="150" t="s">
        <v>77</v>
      </c>
      <c r="E172" s="151">
        <v>2</v>
      </c>
      <c r="F172" s="151">
        <v>0</v>
      </c>
      <c r="G172" s="152">
        <f t="shared" si="48"/>
        <v>0</v>
      </c>
      <c r="H172" s="153">
        <v>0</v>
      </c>
      <c r="I172" s="153">
        <f t="shared" si="49"/>
        <v>0</v>
      </c>
      <c r="J172" s="153">
        <v>0</v>
      </c>
      <c r="K172" s="153">
        <f t="shared" si="50"/>
        <v>0</v>
      </c>
      <c r="Q172" s="146">
        <v>2</v>
      </c>
      <c r="AA172" s="122">
        <v>12</v>
      </c>
      <c r="AB172" s="122">
        <v>0</v>
      </c>
      <c r="AC172" s="122">
        <v>147</v>
      </c>
      <c r="BB172" s="122">
        <v>2</v>
      </c>
      <c r="BC172" s="122">
        <f t="shared" si="51"/>
        <v>0</v>
      </c>
      <c r="BD172" s="122">
        <f t="shared" si="52"/>
        <v>0</v>
      </c>
      <c r="BE172" s="122">
        <f t="shared" si="53"/>
        <v>0</v>
      </c>
      <c r="BF172" s="122">
        <f t="shared" si="54"/>
        <v>0</v>
      </c>
      <c r="BG172" s="122">
        <f t="shared" si="55"/>
        <v>0</v>
      </c>
    </row>
    <row r="173" spans="1:59" ht="25.5">
      <c r="A173" s="147">
        <v>148</v>
      </c>
      <c r="B173" s="148" t="s">
        <v>317</v>
      </c>
      <c r="C173" s="149" t="s">
        <v>365</v>
      </c>
      <c r="D173" s="150" t="s">
        <v>77</v>
      </c>
      <c r="E173" s="151">
        <v>2</v>
      </c>
      <c r="F173" s="151">
        <v>0</v>
      </c>
      <c r="G173" s="152">
        <f t="shared" si="48"/>
        <v>0</v>
      </c>
      <c r="H173" s="153">
        <v>0</v>
      </c>
      <c r="I173" s="153">
        <f t="shared" si="49"/>
        <v>0</v>
      </c>
      <c r="J173" s="153">
        <v>0</v>
      </c>
      <c r="K173" s="153">
        <f t="shared" si="50"/>
        <v>0</v>
      </c>
      <c r="Q173" s="146">
        <v>2</v>
      </c>
      <c r="AA173" s="122">
        <v>12</v>
      </c>
      <c r="AB173" s="122">
        <v>0</v>
      </c>
      <c r="AC173" s="122">
        <v>148</v>
      </c>
      <c r="BB173" s="122">
        <v>2</v>
      </c>
      <c r="BC173" s="122">
        <f t="shared" si="51"/>
        <v>0</v>
      </c>
      <c r="BD173" s="122">
        <f t="shared" si="52"/>
        <v>0</v>
      </c>
      <c r="BE173" s="122">
        <f t="shared" si="53"/>
        <v>0</v>
      </c>
      <c r="BF173" s="122">
        <f t="shared" si="54"/>
        <v>0</v>
      </c>
      <c r="BG173" s="122">
        <f t="shared" si="55"/>
        <v>0</v>
      </c>
    </row>
    <row r="174" spans="1:59" ht="25.5">
      <c r="A174" s="147">
        <v>149</v>
      </c>
      <c r="B174" s="148" t="s">
        <v>317</v>
      </c>
      <c r="C174" s="149" t="s">
        <v>366</v>
      </c>
      <c r="D174" s="150" t="s">
        <v>77</v>
      </c>
      <c r="E174" s="151">
        <v>2</v>
      </c>
      <c r="F174" s="151">
        <v>0</v>
      </c>
      <c r="G174" s="152">
        <f t="shared" si="48"/>
        <v>0</v>
      </c>
      <c r="H174" s="153">
        <v>0</v>
      </c>
      <c r="I174" s="153">
        <f t="shared" si="49"/>
        <v>0</v>
      </c>
      <c r="J174" s="153">
        <v>0</v>
      </c>
      <c r="K174" s="153">
        <f t="shared" si="50"/>
        <v>0</v>
      </c>
      <c r="Q174" s="146">
        <v>2</v>
      </c>
      <c r="AA174" s="122">
        <v>12</v>
      </c>
      <c r="AB174" s="122">
        <v>0</v>
      </c>
      <c r="AC174" s="122">
        <v>149</v>
      </c>
      <c r="BB174" s="122">
        <v>2</v>
      </c>
      <c r="BC174" s="122">
        <f t="shared" si="51"/>
        <v>0</v>
      </c>
      <c r="BD174" s="122">
        <f t="shared" si="52"/>
        <v>0</v>
      </c>
      <c r="BE174" s="122">
        <f t="shared" si="53"/>
        <v>0</v>
      </c>
      <c r="BF174" s="122">
        <f t="shared" si="54"/>
        <v>0</v>
      </c>
      <c r="BG174" s="122">
        <f t="shared" si="55"/>
        <v>0</v>
      </c>
    </row>
    <row r="175" spans="1:59" ht="25.5">
      <c r="A175" s="147">
        <v>150</v>
      </c>
      <c r="B175" s="148" t="s">
        <v>317</v>
      </c>
      <c r="C175" s="149" t="s">
        <v>367</v>
      </c>
      <c r="D175" s="150" t="s">
        <v>77</v>
      </c>
      <c r="E175" s="151">
        <v>2</v>
      </c>
      <c r="F175" s="151">
        <v>0</v>
      </c>
      <c r="G175" s="152">
        <f aca="true" t="shared" si="56" ref="G175:G196">E175*F175</f>
        <v>0</v>
      </c>
      <c r="H175" s="153">
        <v>0</v>
      </c>
      <c r="I175" s="153">
        <f aca="true" t="shared" si="57" ref="I175:I196">E175*H175</f>
        <v>0</v>
      </c>
      <c r="J175" s="153">
        <v>0</v>
      </c>
      <c r="K175" s="153">
        <f aca="true" t="shared" si="58" ref="K175:K196">E175*J175</f>
        <v>0</v>
      </c>
      <c r="Q175" s="146">
        <v>2</v>
      </c>
      <c r="AA175" s="122">
        <v>12</v>
      </c>
      <c r="AB175" s="122">
        <v>0</v>
      </c>
      <c r="AC175" s="122">
        <v>150</v>
      </c>
      <c r="BB175" s="122">
        <v>2</v>
      </c>
      <c r="BC175" s="122">
        <f aca="true" t="shared" si="59" ref="BC175:BC196">IF(BB175=1,G175,0)</f>
        <v>0</v>
      </c>
      <c r="BD175" s="122">
        <f aca="true" t="shared" si="60" ref="BD175:BD196">IF(BB175=2,G175,0)</f>
        <v>0</v>
      </c>
      <c r="BE175" s="122">
        <f aca="true" t="shared" si="61" ref="BE175:BE196">IF(BB175=3,G175,0)</f>
        <v>0</v>
      </c>
      <c r="BF175" s="122">
        <f aca="true" t="shared" si="62" ref="BF175:BF196">IF(BB175=4,G175,0)</f>
        <v>0</v>
      </c>
      <c r="BG175" s="122">
        <f aca="true" t="shared" si="63" ref="BG175:BG196">IF(BB175=5,G175,0)</f>
        <v>0</v>
      </c>
    </row>
    <row r="176" spans="1:59" ht="12.75">
      <c r="A176" s="147">
        <v>151</v>
      </c>
      <c r="B176" s="148" t="s">
        <v>368</v>
      </c>
      <c r="C176" s="149" t="s">
        <v>369</v>
      </c>
      <c r="D176" s="150" t="s">
        <v>77</v>
      </c>
      <c r="E176" s="151">
        <v>6</v>
      </c>
      <c r="F176" s="151">
        <v>0</v>
      </c>
      <c r="G176" s="152">
        <f t="shared" si="56"/>
        <v>0</v>
      </c>
      <c r="H176" s="153">
        <v>0</v>
      </c>
      <c r="I176" s="153">
        <f t="shared" si="57"/>
        <v>0</v>
      </c>
      <c r="J176" s="153">
        <v>0</v>
      </c>
      <c r="K176" s="153">
        <f t="shared" si="58"/>
        <v>0</v>
      </c>
      <c r="Q176" s="146">
        <v>2</v>
      </c>
      <c r="AA176" s="122">
        <v>12</v>
      </c>
      <c r="AB176" s="122">
        <v>0</v>
      </c>
      <c r="AC176" s="122">
        <v>151</v>
      </c>
      <c r="BB176" s="122">
        <v>2</v>
      </c>
      <c r="BC176" s="122">
        <f t="shared" si="59"/>
        <v>0</v>
      </c>
      <c r="BD176" s="122">
        <f t="shared" si="60"/>
        <v>0</v>
      </c>
      <c r="BE176" s="122">
        <f t="shared" si="61"/>
        <v>0</v>
      </c>
      <c r="BF176" s="122">
        <f t="shared" si="62"/>
        <v>0</v>
      </c>
      <c r="BG176" s="122">
        <f t="shared" si="63"/>
        <v>0</v>
      </c>
    </row>
    <row r="177" spans="1:59" ht="25.5">
      <c r="A177" s="147">
        <v>152</v>
      </c>
      <c r="B177" s="148" t="s">
        <v>370</v>
      </c>
      <c r="C177" s="149" t="s">
        <v>371</v>
      </c>
      <c r="D177" s="150" t="s">
        <v>77</v>
      </c>
      <c r="E177" s="151">
        <v>4</v>
      </c>
      <c r="F177" s="151">
        <v>0</v>
      </c>
      <c r="G177" s="152">
        <f t="shared" si="56"/>
        <v>0</v>
      </c>
      <c r="H177" s="153">
        <v>0</v>
      </c>
      <c r="I177" s="153">
        <f t="shared" si="57"/>
        <v>0</v>
      </c>
      <c r="J177" s="153">
        <v>0</v>
      </c>
      <c r="K177" s="153">
        <f t="shared" si="58"/>
        <v>0</v>
      </c>
      <c r="Q177" s="146">
        <v>2</v>
      </c>
      <c r="AA177" s="122">
        <v>12</v>
      </c>
      <c r="AB177" s="122">
        <v>1</v>
      </c>
      <c r="AC177" s="122">
        <v>152</v>
      </c>
      <c r="BB177" s="122">
        <v>2</v>
      </c>
      <c r="BC177" s="122">
        <f t="shared" si="59"/>
        <v>0</v>
      </c>
      <c r="BD177" s="122">
        <f t="shared" si="60"/>
        <v>0</v>
      </c>
      <c r="BE177" s="122">
        <f t="shared" si="61"/>
        <v>0</v>
      </c>
      <c r="BF177" s="122">
        <f t="shared" si="62"/>
        <v>0</v>
      </c>
      <c r="BG177" s="122">
        <f t="shared" si="63"/>
        <v>0</v>
      </c>
    </row>
    <row r="178" spans="1:59" ht="25.5">
      <c r="A178" s="147">
        <v>153</v>
      </c>
      <c r="B178" s="148" t="s">
        <v>372</v>
      </c>
      <c r="C178" s="149" t="s">
        <v>373</v>
      </c>
      <c r="D178" s="150" t="s">
        <v>77</v>
      </c>
      <c r="E178" s="151">
        <v>1</v>
      </c>
      <c r="F178" s="151">
        <v>0</v>
      </c>
      <c r="G178" s="152">
        <f t="shared" si="56"/>
        <v>0</v>
      </c>
      <c r="H178" s="153">
        <v>0</v>
      </c>
      <c r="I178" s="153">
        <f t="shared" si="57"/>
        <v>0</v>
      </c>
      <c r="J178" s="153">
        <v>0</v>
      </c>
      <c r="K178" s="153">
        <f t="shared" si="58"/>
        <v>0</v>
      </c>
      <c r="Q178" s="146">
        <v>2</v>
      </c>
      <c r="AA178" s="122">
        <v>12</v>
      </c>
      <c r="AB178" s="122">
        <v>1</v>
      </c>
      <c r="AC178" s="122">
        <v>153</v>
      </c>
      <c r="BB178" s="122">
        <v>2</v>
      </c>
      <c r="BC178" s="122">
        <f t="shared" si="59"/>
        <v>0</v>
      </c>
      <c r="BD178" s="122">
        <f t="shared" si="60"/>
        <v>0</v>
      </c>
      <c r="BE178" s="122">
        <f t="shared" si="61"/>
        <v>0</v>
      </c>
      <c r="BF178" s="122">
        <f t="shared" si="62"/>
        <v>0</v>
      </c>
      <c r="BG178" s="122">
        <f t="shared" si="63"/>
        <v>0</v>
      </c>
    </row>
    <row r="179" spans="1:59" ht="12.75">
      <c r="A179" s="147">
        <v>154</v>
      </c>
      <c r="B179" s="148" t="s">
        <v>374</v>
      </c>
      <c r="C179" s="149" t="s">
        <v>375</v>
      </c>
      <c r="D179" s="150" t="s">
        <v>77</v>
      </c>
      <c r="E179" s="151">
        <v>1</v>
      </c>
      <c r="F179" s="151">
        <v>0</v>
      </c>
      <c r="G179" s="152">
        <f t="shared" si="56"/>
        <v>0</v>
      </c>
      <c r="H179" s="153">
        <v>0</v>
      </c>
      <c r="I179" s="153">
        <f t="shared" si="57"/>
        <v>0</v>
      </c>
      <c r="J179" s="153">
        <v>0</v>
      </c>
      <c r="K179" s="153">
        <f t="shared" si="58"/>
        <v>0</v>
      </c>
      <c r="Q179" s="146">
        <v>2</v>
      </c>
      <c r="AA179" s="122">
        <v>12</v>
      </c>
      <c r="AB179" s="122">
        <v>1</v>
      </c>
      <c r="AC179" s="122">
        <v>154</v>
      </c>
      <c r="BB179" s="122">
        <v>2</v>
      </c>
      <c r="BC179" s="122">
        <f t="shared" si="59"/>
        <v>0</v>
      </c>
      <c r="BD179" s="122">
        <f t="shared" si="60"/>
        <v>0</v>
      </c>
      <c r="BE179" s="122">
        <f t="shared" si="61"/>
        <v>0</v>
      </c>
      <c r="BF179" s="122">
        <f t="shared" si="62"/>
        <v>0</v>
      </c>
      <c r="BG179" s="122">
        <f t="shared" si="63"/>
        <v>0</v>
      </c>
    </row>
    <row r="180" spans="1:59" ht="12.75">
      <c r="A180" s="147">
        <v>155</v>
      </c>
      <c r="B180" s="148" t="s">
        <v>376</v>
      </c>
      <c r="C180" s="149" t="s">
        <v>377</v>
      </c>
      <c r="D180" s="150" t="s">
        <v>54</v>
      </c>
      <c r="E180" s="151">
        <v>1369.65</v>
      </c>
      <c r="F180" s="151">
        <v>0</v>
      </c>
      <c r="G180" s="152">
        <f t="shared" si="56"/>
        <v>0</v>
      </c>
      <c r="H180" s="153">
        <v>0</v>
      </c>
      <c r="I180" s="153">
        <f t="shared" si="57"/>
        <v>0</v>
      </c>
      <c r="J180" s="153">
        <v>0</v>
      </c>
      <c r="K180" s="153">
        <f t="shared" si="58"/>
        <v>0</v>
      </c>
      <c r="Q180" s="146">
        <v>2</v>
      </c>
      <c r="AA180" s="122">
        <v>12</v>
      </c>
      <c r="AB180" s="122">
        <v>0</v>
      </c>
      <c r="AC180" s="122">
        <v>155</v>
      </c>
      <c r="BB180" s="122">
        <v>2</v>
      </c>
      <c r="BC180" s="122">
        <f t="shared" si="59"/>
        <v>0</v>
      </c>
      <c r="BD180" s="122">
        <f t="shared" si="60"/>
        <v>0</v>
      </c>
      <c r="BE180" s="122">
        <f t="shared" si="61"/>
        <v>0</v>
      </c>
      <c r="BF180" s="122">
        <f t="shared" si="62"/>
        <v>0</v>
      </c>
      <c r="BG180" s="122">
        <f t="shared" si="63"/>
        <v>0</v>
      </c>
    </row>
    <row r="181" spans="1:59" ht="12.75">
      <c r="A181" s="147">
        <v>156</v>
      </c>
      <c r="B181" s="148" t="s">
        <v>378</v>
      </c>
      <c r="C181" s="149" t="s">
        <v>379</v>
      </c>
      <c r="D181" s="150" t="s">
        <v>258</v>
      </c>
      <c r="E181" s="151">
        <v>10</v>
      </c>
      <c r="F181" s="151">
        <v>0</v>
      </c>
      <c r="G181" s="152">
        <f t="shared" si="56"/>
        <v>0</v>
      </c>
      <c r="H181" s="153">
        <v>0</v>
      </c>
      <c r="I181" s="153">
        <f t="shared" si="57"/>
        <v>0</v>
      </c>
      <c r="J181" s="153">
        <v>-0.01933</v>
      </c>
      <c r="K181" s="153">
        <f t="shared" si="58"/>
        <v>-0.1933</v>
      </c>
      <c r="Q181" s="146">
        <v>2</v>
      </c>
      <c r="AA181" s="122">
        <v>12</v>
      </c>
      <c r="AB181" s="122">
        <v>0</v>
      </c>
      <c r="AC181" s="122">
        <v>156</v>
      </c>
      <c r="BB181" s="122">
        <v>2</v>
      </c>
      <c r="BC181" s="122">
        <f t="shared" si="59"/>
        <v>0</v>
      </c>
      <c r="BD181" s="122">
        <f t="shared" si="60"/>
        <v>0</v>
      </c>
      <c r="BE181" s="122">
        <f t="shared" si="61"/>
        <v>0</v>
      </c>
      <c r="BF181" s="122">
        <f t="shared" si="62"/>
        <v>0</v>
      </c>
      <c r="BG181" s="122">
        <f t="shared" si="63"/>
        <v>0</v>
      </c>
    </row>
    <row r="182" spans="1:59" ht="12.75">
      <c r="A182" s="147">
        <v>157</v>
      </c>
      <c r="B182" s="148" t="s">
        <v>380</v>
      </c>
      <c r="C182" s="149" t="s">
        <v>381</v>
      </c>
      <c r="D182" s="150" t="s">
        <v>258</v>
      </c>
      <c r="E182" s="151">
        <v>1</v>
      </c>
      <c r="F182" s="151">
        <v>0</v>
      </c>
      <c r="G182" s="152">
        <f t="shared" si="56"/>
        <v>0</v>
      </c>
      <c r="H182" s="153">
        <v>0</v>
      </c>
      <c r="I182" s="153">
        <f t="shared" si="57"/>
        <v>0</v>
      </c>
      <c r="J182" s="153">
        <v>-0.01107</v>
      </c>
      <c r="K182" s="153">
        <f t="shared" si="58"/>
        <v>-0.01107</v>
      </c>
      <c r="Q182" s="146">
        <v>2</v>
      </c>
      <c r="AA182" s="122">
        <v>12</v>
      </c>
      <c r="AB182" s="122">
        <v>0</v>
      </c>
      <c r="AC182" s="122">
        <v>157</v>
      </c>
      <c r="BB182" s="122">
        <v>2</v>
      </c>
      <c r="BC182" s="122">
        <f t="shared" si="59"/>
        <v>0</v>
      </c>
      <c r="BD182" s="122">
        <f t="shared" si="60"/>
        <v>0</v>
      </c>
      <c r="BE182" s="122">
        <f t="shared" si="61"/>
        <v>0</v>
      </c>
      <c r="BF182" s="122">
        <f t="shared" si="62"/>
        <v>0</v>
      </c>
      <c r="BG182" s="122">
        <f t="shared" si="63"/>
        <v>0</v>
      </c>
    </row>
    <row r="183" spans="1:59" ht="12.75">
      <c r="A183" s="147">
        <v>158</v>
      </c>
      <c r="B183" s="148" t="s">
        <v>382</v>
      </c>
      <c r="C183" s="149" t="s">
        <v>383</v>
      </c>
      <c r="D183" s="150" t="s">
        <v>258</v>
      </c>
      <c r="E183" s="151">
        <v>10</v>
      </c>
      <c r="F183" s="151">
        <v>0</v>
      </c>
      <c r="G183" s="152">
        <f t="shared" si="56"/>
        <v>0</v>
      </c>
      <c r="H183" s="153">
        <v>0</v>
      </c>
      <c r="I183" s="153">
        <f t="shared" si="57"/>
        <v>0</v>
      </c>
      <c r="J183" s="153">
        <v>-0.01946</v>
      </c>
      <c r="K183" s="153">
        <f t="shared" si="58"/>
        <v>-0.19460000000000002</v>
      </c>
      <c r="Q183" s="146">
        <v>2</v>
      </c>
      <c r="AA183" s="122">
        <v>12</v>
      </c>
      <c r="AB183" s="122">
        <v>0</v>
      </c>
      <c r="AC183" s="122">
        <v>158</v>
      </c>
      <c r="BB183" s="122">
        <v>2</v>
      </c>
      <c r="BC183" s="122">
        <f t="shared" si="59"/>
        <v>0</v>
      </c>
      <c r="BD183" s="122">
        <f t="shared" si="60"/>
        <v>0</v>
      </c>
      <c r="BE183" s="122">
        <f t="shared" si="61"/>
        <v>0</v>
      </c>
      <c r="BF183" s="122">
        <f t="shared" si="62"/>
        <v>0</v>
      </c>
      <c r="BG183" s="122">
        <f t="shared" si="63"/>
        <v>0</v>
      </c>
    </row>
    <row r="184" spans="1:59" ht="12.75">
      <c r="A184" s="147">
        <v>159</v>
      </c>
      <c r="B184" s="148" t="s">
        <v>384</v>
      </c>
      <c r="C184" s="149" t="s">
        <v>385</v>
      </c>
      <c r="D184" s="150" t="s">
        <v>258</v>
      </c>
      <c r="E184" s="151">
        <v>1</v>
      </c>
      <c r="F184" s="151">
        <v>0</v>
      </c>
      <c r="G184" s="152">
        <f t="shared" si="56"/>
        <v>0</v>
      </c>
      <c r="H184" s="153">
        <v>0</v>
      </c>
      <c r="I184" s="153">
        <f t="shared" si="57"/>
        <v>0</v>
      </c>
      <c r="J184" s="153">
        <v>-0.0173</v>
      </c>
      <c r="K184" s="153">
        <f t="shared" si="58"/>
        <v>-0.0173</v>
      </c>
      <c r="Q184" s="146">
        <v>2</v>
      </c>
      <c r="AA184" s="122">
        <v>12</v>
      </c>
      <c r="AB184" s="122">
        <v>0</v>
      </c>
      <c r="AC184" s="122">
        <v>159</v>
      </c>
      <c r="BB184" s="122">
        <v>2</v>
      </c>
      <c r="BC184" s="122">
        <f t="shared" si="59"/>
        <v>0</v>
      </c>
      <c r="BD184" s="122">
        <f t="shared" si="60"/>
        <v>0</v>
      </c>
      <c r="BE184" s="122">
        <f t="shared" si="61"/>
        <v>0</v>
      </c>
      <c r="BF184" s="122">
        <f t="shared" si="62"/>
        <v>0</v>
      </c>
      <c r="BG184" s="122">
        <f t="shared" si="63"/>
        <v>0</v>
      </c>
    </row>
    <row r="185" spans="1:59" ht="12.75">
      <c r="A185" s="147">
        <v>160</v>
      </c>
      <c r="B185" s="148" t="s">
        <v>386</v>
      </c>
      <c r="C185" s="149" t="s">
        <v>387</v>
      </c>
      <c r="D185" s="150" t="s">
        <v>258</v>
      </c>
      <c r="E185" s="151">
        <v>2</v>
      </c>
      <c r="F185" s="151">
        <v>0</v>
      </c>
      <c r="G185" s="152">
        <f t="shared" si="56"/>
        <v>0</v>
      </c>
      <c r="H185" s="153">
        <v>0</v>
      </c>
      <c r="I185" s="153">
        <f t="shared" si="57"/>
        <v>0</v>
      </c>
      <c r="J185" s="153">
        <v>-0.155</v>
      </c>
      <c r="K185" s="153">
        <f t="shared" si="58"/>
        <v>-0.31</v>
      </c>
      <c r="Q185" s="146">
        <v>2</v>
      </c>
      <c r="AA185" s="122">
        <v>12</v>
      </c>
      <c r="AB185" s="122">
        <v>0</v>
      </c>
      <c r="AC185" s="122">
        <v>160</v>
      </c>
      <c r="BB185" s="122">
        <v>2</v>
      </c>
      <c r="BC185" s="122">
        <f t="shared" si="59"/>
        <v>0</v>
      </c>
      <c r="BD185" s="122">
        <f t="shared" si="60"/>
        <v>0</v>
      </c>
      <c r="BE185" s="122">
        <f t="shared" si="61"/>
        <v>0</v>
      </c>
      <c r="BF185" s="122">
        <f t="shared" si="62"/>
        <v>0</v>
      </c>
      <c r="BG185" s="122">
        <f t="shared" si="63"/>
        <v>0</v>
      </c>
    </row>
    <row r="186" spans="1:59" ht="12.75">
      <c r="A186" s="147">
        <v>161</v>
      </c>
      <c r="B186" s="148" t="s">
        <v>388</v>
      </c>
      <c r="C186" s="149" t="s">
        <v>389</v>
      </c>
      <c r="D186" s="150" t="s">
        <v>153</v>
      </c>
      <c r="E186" s="151">
        <v>0.8449</v>
      </c>
      <c r="F186" s="151">
        <v>0</v>
      </c>
      <c r="G186" s="152">
        <f t="shared" si="56"/>
        <v>0</v>
      </c>
      <c r="H186" s="153">
        <v>0</v>
      </c>
      <c r="I186" s="153">
        <f t="shared" si="57"/>
        <v>0</v>
      </c>
      <c r="J186" s="153">
        <v>0</v>
      </c>
      <c r="K186" s="153">
        <f t="shared" si="58"/>
        <v>0</v>
      </c>
      <c r="Q186" s="146">
        <v>2</v>
      </c>
      <c r="AA186" s="122">
        <v>12</v>
      </c>
      <c r="AB186" s="122">
        <v>0</v>
      </c>
      <c r="AC186" s="122">
        <v>161</v>
      </c>
      <c r="BB186" s="122">
        <v>2</v>
      </c>
      <c r="BC186" s="122">
        <f t="shared" si="59"/>
        <v>0</v>
      </c>
      <c r="BD186" s="122">
        <f t="shared" si="60"/>
        <v>0</v>
      </c>
      <c r="BE186" s="122">
        <f t="shared" si="61"/>
        <v>0</v>
      </c>
      <c r="BF186" s="122">
        <f t="shared" si="62"/>
        <v>0</v>
      </c>
      <c r="BG186" s="122">
        <f t="shared" si="63"/>
        <v>0</v>
      </c>
    </row>
    <row r="187" spans="1:59" ht="12.75">
      <c r="A187" s="147">
        <v>162</v>
      </c>
      <c r="B187" s="148" t="s">
        <v>390</v>
      </c>
      <c r="C187" s="149" t="s">
        <v>391</v>
      </c>
      <c r="D187" s="150" t="s">
        <v>77</v>
      </c>
      <c r="E187" s="151">
        <v>6</v>
      </c>
      <c r="F187" s="151">
        <v>0</v>
      </c>
      <c r="G187" s="152">
        <f t="shared" si="56"/>
        <v>0</v>
      </c>
      <c r="H187" s="153">
        <v>0</v>
      </c>
      <c r="I187" s="153">
        <f t="shared" si="57"/>
        <v>0</v>
      </c>
      <c r="J187" s="153">
        <v>-0.00049</v>
      </c>
      <c r="K187" s="153">
        <f t="shared" si="58"/>
        <v>-0.00294</v>
      </c>
      <c r="Q187" s="146">
        <v>2</v>
      </c>
      <c r="AA187" s="122">
        <v>12</v>
      </c>
      <c r="AB187" s="122">
        <v>0</v>
      </c>
      <c r="AC187" s="122">
        <v>162</v>
      </c>
      <c r="BB187" s="122">
        <v>2</v>
      </c>
      <c r="BC187" s="122">
        <f t="shared" si="59"/>
        <v>0</v>
      </c>
      <c r="BD187" s="122">
        <f t="shared" si="60"/>
        <v>0</v>
      </c>
      <c r="BE187" s="122">
        <f t="shared" si="61"/>
        <v>0</v>
      </c>
      <c r="BF187" s="122">
        <f t="shared" si="62"/>
        <v>0</v>
      </c>
      <c r="BG187" s="122">
        <f t="shared" si="63"/>
        <v>0</v>
      </c>
    </row>
    <row r="188" spans="1:59" ht="12.75">
      <c r="A188" s="147">
        <v>163</v>
      </c>
      <c r="B188" s="148" t="s">
        <v>390</v>
      </c>
      <c r="C188" s="149" t="s">
        <v>392</v>
      </c>
      <c r="D188" s="150" t="s">
        <v>77</v>
      </c>
      <c r="E188" s="151">
        <v>15</v>
      </c>
      <c r="F188" s="151">
        <v>0</v>
      </c>
      <c r="G188" s="152">
        <f t="shared" si="56"/>
        <v>0</v>
      </c>
      <c r="H188" s="153">
        <v>0</v>
      </c>
      <c r="I188" s="153">
        <f t="shared" si="57"/>
        <v>0</v>
      </c>
      <c r="J188" s="153">
        <v>-0.00049</v>
      </c>
      <c r="K188" s="153">
        <f t="shared" si="58"/>
        <v>-0.00735</v>
      </c>
      <c r="Q188" s="146">
        <v>2</v>
      </c>
      <c r="AA188" s="122">
        <v>12</v>
      </c>
      <c r="AB188" s="122">
        <v>0</v>
      </c>
      <c r="AC188" s="122">
        <v>163</v>
      </c>
      <c r="BB188" s="122">
        <v>2</v>
      </c>
      <c r="BC188" s="122">
        <f t="shared" si="59"/>
        <v>0</v>
      </c>
      <c r="BD188" s="122">
        <f t="shared" si="60"/>
        <v>0</v>
      </c>
      <c r="BE188" s="122">
        <f t="shared" si="61"/>
        <v>0</v>
      </c>
      <c r="BF188" s="122">
        <f t="shared" si="62"/>
        <v>0</v>
      </c>
      <c r="BG188" s="122">
        <f t="shared" si="63"/>
        <v>0</v>
      </c>
    </row>
    <row r="189" spans="1:59" ht="12.75">
      <c r="A189" s="147">
        <v>164</v>
      </c>
      <c r="B189" s="148" t="s">
        <v>393</v>
      </c>
      <c r="C189" s="149" t="s">
        <v>394</v>
      </c>
      <c r="D189" s="150" t="s">
        <v>258</v>
      </c>
      <c r="E189" s="151">
        <v>5</v>
      </c>
      <c r="F189" s="151">
        <v>0</v>
      </c>
      <c r="G189" s="152">
        <f t="shared" si="56"/>
        <v>0</v>
      </c>
      <c r="H189" s="153">
        <v>0</v>
      </c>
      <c r="I189" s="153">
        <f t="shared" si="57"/>
        <v>0</v>
      </c>
      <c r="J189" s="153">
        <v>-0.00156</v>
      </c>
      <c r="K189" s="153">
        <f t="shared" si="58"/>
        <v>-0.0078</v>
      </c>
      <c r="Q189" s="146">
        <v>2</v>
      </c>
      <c r="AA189" s="122">
        <v>12</v>
      </c>
      <c r="AB189" s="122">
        <v>0</v>
      </c>
      <c r="AC189" s="122">
        <v>164</v>
      </c>
      <c r="BB189" s="122">
        <v>2</v>
      </c>
      <c r="BC189" s="122">
        <f t="shared" si="59"/>
        <v>0</v>
      </c>
      <c r="BD189" s="122">
        <f t="shared" si="60"/>
        <v>0</v>
      </c>
      <c r="BE189" s="122">
        <f t="shared" si="61"/>
        <v>0</v>
      </c>
      <c r="BF189" s="122">
        <f t="shared" si="62"/>
        <v>0</v>
      </c>
      <c r="BG189" s="122">
        <f t="shared" si="63"/>
        <v>0</v>
      </c>
    </row>
    <row r="190" spans="1:59" ht="12.75">
      <c r="A190" s="147">
        <v>165</v>
      </c>
      <c r="B190" s="148" t="s">
        <v>395</v>
      </c>
      <c r="C190" s="149" t="s">
        <v>396</v>
      </c>
      <c r="D190" s="150" t="s">
        <v>77</v>
      </c>
      <c r="E190" s="151">
        <v>11</v>
      </c>
      <c r="F190" s="151">
        <v>0</v>
      </c>
      <c r="G190" s="152">
        <f t="shared" si="56"/>
        <v>0</v>
      </c>
      <c r="H190" s="153">
        <v>0</v>
      </c>
      <c r="I190" s="153">
        <f t="shared" si="57"/>
        <v>0</v>
      </c>
      <c r="J190" s="153">
        <v>-0.00085</v>
      </c>
      <c r="K190" s="153">
        <f t="shared" si="58"/>
        <v>-0.009349999999999999</v>
      </c>
      <c r="Q190" s="146">
        <v>2</v>
      </c>
      <c r="AA190" s="122">
        <v>12</v>
      </c>
      <c r="AB190" s="122">
        <v>0</v>
      </c>
      <c r="AC190" s="122">
        <v>165</v>
      </c>
      <c r="BB190" s="122">
        <v>2</v>
      </c>
      <c r="BC190" s="122">
        <f t="shared" si="59"/>
        <v>0</v>
      </c>
      <c r="BD190" s="122">
        <f t="shared" si="60"/>
        <v>0</v>
      </c>
      <c r="BE190" s="122">
        <f t="shared" si="61"/>
        <v>0</v>
      </c>
      <c r="BF190" s="122">
        <f t="shared" si="62"/>
        <v>0</v>
      </c>
      <c r="BG190" s="122">
        <f t="shared" si="63"/>
        <v>0</v>
      </c>
    </row>
    <row r="191" spans="1:59" ht="12.75">
      <c r="A191" s="147">
        <v>166</v>
      </c>
      <c r="B191" s="148" t="s">
        <v>397</v>
      </c>
      <c r="C191" s="149" t="s">
        <v>398</v>
      </c>
      <c r="D191" s="150" t="s">
        <v>77</v>
      </c>
      <c r="E191" s="151">
        <v>1</v>
      </c>
      <c r="F191" s="151">
        <v>0</v>
      </c>
      <c r="G191" s="152">
        <f t="shared" si="56"/>
        <v>0</v>
      </c>
      <c r="H191" s="153">
        <v>0</v>
      </c>
      <c r="I191" s="153">
        <f t="shared" si="57"/>
        <v>0</v>
      </c>
      <c r="J191" s="153">
        <v>-0.00122</v>
      </c>
      <c r="K191" s="153">
        <f t="shared" si="58"/>
        <v>-0.00122</v>
      </c>
      <c r="Q191" s="146">
        <v>2</v>
      </c>
      <c r="AA191" s="122">
        <v>12</v>
      </c>
      <c r="AB191" s="122">
        <v>0</v>
      </c>
      <c r="AC191" s="122">
        <v>166</v>
      </c>
      <c r="BB191" s="122">
        <v>2</v>
      </c>
      <c r="BC191" s="122">
        <f t="shared" si="59"/>
        <v>0</v>
      </c>
      <c r="BD191" s="122">
        <f t="shared" si="60"/>
        <v>0</v>
      </c>
      <c r="BE191" s="122">
        <f t="shared" si="61"/>
        <v>0</v>
      </c>
      <c r="BF191" s="122">
        <f t="shared" si="62"/>
        <v>0</v>
      </c>
      <c r="BG191" s="122">
        <f t="shared" si="63"/>
        <v>0</v>
      </c>
    </row>
    <row r="192" spans="1:59" ht="12.75">
      <c r="A192" s="147">
        <v>167</v>
      </c>
      <c r="B192" s="148" t="s">
        <v>399</v>
      </c>
      <c r="C192" s="149" t="s">
        <v>400</v>
      </c>
      <c r="D192" s="150" t="s">
        <v>77</v>
      </c>
      <c r="E192" s="151">
        <v>18</v>
      </c>
      <c r="F192" s="151">
        <v>0</v>
      </c>
      <c r="G192" s="152">
        <f t="shared" si="56"/>
        <v>0</v>
      </c>
      <c r="H192" s="153">
        <v>0</v>
      </c>
      <c r="I192" s="153">
        <f t="shared" si="57"/>
        <v>0</v>
      </c>
      <c r="J192" s="153">
        <v>-0.005</v>
      </c>
      <c r="K192" s="153">
        <f t="shared" si="58"/>
        <v>-0.09</v>
      </c>
      <c r="Q192" s="146">
        <v>2</v>
      </c>
      <c r="AA192" s="122">
        <v>12</v>
      </c>
      <c r="AB192" s="122">
        <v>0</v>
      </c>
      <c r="AC192" s="122">
        <v>167</v>
      </c>
      <c r="BB192" s="122">
        <v>2</v>
      </c>
      <c r="BC192" s="122">
        <f t="shared" si="59"/>
        <v>0</v>
      </c>
      <c r="BD192" s="122">
        <f t="shared" si="60"/>
        <v>0</v>
      </c>
      <c r="BE192" s="122">
        <f t="shared" si="61"/>
        <v>0</v>
      </c>
      <c r="BF192" s="122">
        <f t="shared" si="62"/>
        <v>0</v>
      </c>
      <c r="BG192" s="122">
        <f t="shared" si="63"/>
        <v>0</v>
      </c>
    </row>
    <row r="193" spans="1:59" ht="25.5">
      <c r="A193" s="147">
        <v>168</v>
      </c>
      <c r="B193" s="148" t="s">
        <v>401</v>
      </c>
      <c r="C193" s="149" t="s">
        <v>402</v>
      </c>
      <c r="D193" s="150" t="s">
        <v>77</v>
      </c>
      <c r="E193" s="151">
        <v>1</v>
      </c>
      <c r="F193" s="151">
        <v>0</v>
      </c>
      <c r="G193" s="152">
        <f t="shared" si="56"/>
        <v>0</v>
      </c>
      <c r="H193" s="153">
        <v>3E-05</v>
      </c>
      <c r="I193" s="153">
        <f t="shared" si="57"/>
        <v>3E-05</v>
      </c>
      <c r="J193" s="153">
        <v>0</v>
      </c>
      <c r="K193" s="153">
        <f t="shared" si="58"/>
        <v>0</v>
      </c>
      <c r="Q193" s="146">
        <v>2</v>
      </c>
      <c r="AA193" s="122">
        <v>12</v>
      </c>
      <c r="AB193" s="122">
        <v>0</v>
      </c>
      <c r="AC193" s="122">
        <v>168</v>
      </c>
      <c r="BB193" s="122">
        <v>2</v>
      </c>
      <c r="BC193" s="122">
        <f t="shared" si="59"/>
        <v>0</v>
      </c>
      <c r="BD193" s="122">
        <f t="shared" si="60"/>
        <v>0</v>
      </c>
      <c r="BE193" s="122">
        <f t="shared" si="61"/>
        <v>0</v>
      </c>
      <c r="BF193" s="122">
        <f t="shared" si="62"/>
        <v>0</v>
      </c>
      <c r="BG193" s="122">
        <f t="shared" si="63"/>
        <v>0</v>
      </c>
    </row>
    <row r="194" spans="1:59" ht="12.75">
      <c r="A194" s="147">
        <v>169</v>
      </c>
      <c r="B194" s="148" t="s">
        <v>403</v>
      </c>
      <c r="C194" s="149" t="s">
        <v>404</v>
      </c>
      <c r="D194" s="150" t="s">
        <v>77</v>
      </c>
      <c r="E194" s="151">
        <v>2</v>
      </c>
      <c r="F194" s="151">
        <v>0</v>
      </c>
      <c r="G194" s="152">
        <f t="shared" si="56"/>
        <v>0</v>
      </c>
      <c r="H194" s="153">
        <v>2E-05</v>
      </c>
      <c r="I194" s="153">
        <f t="shared" si="57"/>
        <v>4E-05</v>
      </c>
      <c r="J194" s="153">
        <v>0</v>
      </c>
      <c r="K194" s="153">
        <f t="shared" si="58"/>
        <v>0</v>
      </c>
      <c r="Q194" s="146">
        <v>2</v>
      </c>
      <c r="AA194" s="122">
        <v>12</v>
      </c>
      <c r="AB194" s="122">
        <v>0</v>
      </c>
      <c r="AC194" s="122">
        <v>169</v>
      </c>
      <c r="BB194" s="122">
        <v>2</v>
      </c>
      <c r="BC194" s="122">
        <f t="shared" si="59"/>
        <v>0</v>
      </c>
      <c r="BD194" s="122">
        <f t="shared" si="60"/>
        <v>0</v>
      </c>
      <c r="BE194" s="122">
        <f t="shared" si="61"/>
        <v>0</v>
      </c>
      <c r="BF194" s="122">
        <f t="shared" si="62"/>
        <v>0</v>
      </c>
      <c r="BG194" s="122">
        <f t="shared" si="63"/>
        <v>0</v>
      </c>
    </row>
    <row r="195" spans="1:59" ht="12.75">
      <c r="A195" s="147">
        <v>170</v>
      </c>
      <c r="B195" s="148" t="s">
        <v>405</v>
      </c>
      <c r="C195" s="149" t="s">
        <v>406</v>
      </c>
      <c r="D195" s="150" t="s">
        <v>77</v>
      </c>
      <c r="E195" s="151">
        <v>1</v>
      </c>
      <c r="F195" s="151">
        <v>0</v>
      </c>
      <c r="G195" s="152">
        <f t="shared" si="56"/>
        <v>0</v>
      </c>
      <c r="H195" s="153">
        <v>0</v>
      </c>
      <c r="I195" s="153">
        <f t="shared" si="57"/>
        <v>0</v>
      </c>
      <c r="J195" s="153">
        <v>0</v>
      </c>
      <c r="K195" s="153">
        <f t="shared" si="58"/>
        <v>0</v>
      </c>
      <c r="Q195" s="146">
        <v>2</v>
      </c>
      <c r="AA195" s="122">
        <v>12</v>
      </c>
      <c r="AB195" s="122">
        <v>0</v>
      </c>
      <c r="AC195" s="122">
        <v>170</v>
      </c>
      <c r="BB195" s="122">
        <v>2</v>
      </c>
      <c r="BC195" s="122">
        <f t="shared" si="59"/>
        <v>0</v>
      </c>
      <c r="BD195" s="122">
        <f t="shared" si="60"/>
        <v>0</v>
      </c>
      <c r="BE195" s="122">
        <f t="shared" si="61"/>
        <v>0</v>
      </c>
      <c r="BF195" s="122">
        <f t="shared" si="62"/>
        <v>0</v>
      </c>
      <c r="BG195" s="122">
        <f t="shared" si="63"/>
        <v>0</v>
      </c>
    </row>
    <row r="196" spans="1:59" ht="12.75">
      <c r="A196" s="147">
        <v>171</v>
      </c>
      <c r="B196" s="148" t="s">
        <v>407</v>
      </c>
      <c r="C196" s="149" t="s">
        <v>408</v>
      </c>
      <c r="D196" s="150" t="s">
        <v>77</v>
      </c>
      <c r="E196" s="151">
        <v>5</v>
      </c>
      <c r="F196" s="151">
        <v>0</v>
      </c>
      <c r="G196" s="152">
        <f t="shared" si="56"/>
        <v>0</v>
      </c>
      <c r="H196" s="153">
        <v>4E-05</v>
      </c>
      <c r="I196" s="153">
        <f t="shared" si="57"/>
        <v>0.0002</v>
      </c>
      <c r="J196" s="153">
        <v>0</v>
      </c>
      <c r="K196" s="153">
        <f t="shared" si="58"/>
        <v>0</v>
      </c>
      <c r="Q196" s="146">
        <v>2</v>
      </c>
      <c r="AA196" s="122">
        <v>12</v>
      </c>
      <c r="AB196" s="122">
        <v>0</v>
      </c>
      <c r="AC196" s="122">
        <v>171</v>
      </c>
      <c r="BB196" s="122">
        <v>2</v>
      </c>
      <c r="BC196" s="122">
        <f t="shared" si="59"/>
        <v>0</v>
      </c>
      <c r="BD196" s="122">
        <f t="shared" si="60"/>
        <v>0</v>
      </c>
      <c r="BE196" s="122">
        <f t="shared" si="61"/>
        <v>0</v>
      </c>
      <c r="BF196" s="122">
        <f t="shared" si="62"/>
        <v>0</v>
      </c>
      <c r="BG196" s="122">
        <f t="shared" si="63"/>
        <v>0</v>
      </c>
    </row>
    <row r="197" spans="1:59" ht="12.75">
      <c r="A197" s="154"/>
      <c r="B197" s="155" t="s">
        <v>70</v>
      </c>
      <c r="C197" s="156" t="str">
        <f>CONCATENATE(B142," ",C142)</f>
        <v>725 Zařizovací předměty</v>
      </c>
      <c r="D197" s="154"/>
      <c r="E197" s="157"/>
      <c r="F197" s="157"/>
      <c r="G197" s="158">
        <f>SUM(G142:G196)</f>
        <v>0</v>
      </c>
      <c r="H197" s="159"/>
      <c r="I197" s="160">
        <f>SUM(I142:I196)</f>
        <v>0.32937</v>
      </c>
      <c r="J197" s="159"/>
      <c r="K197" s="160">
        <f>SUM(K142:K196)</f>
        <v>-0.84493</v>
      </c>
      <c r="Q197" s="146">
        <v>4</v>
      </c>
      <c r="BC197" s="161">
        <f>SUM(BC142:BC196)</f>
        <v>0</v>
      </c>
      <c r="BD197" s="161">
        <f>SUM(BD142:BD196)</f>
        <v>0</v>
      </c>
      <c r="BE197" s="161">
        <f>SUM(BE142:BE196)</f>
        <v>0</v>
      </c>
      <c r="BF197" s="161">
        <f>SUM(BF142:BF196)</f>
        <v>0</v>
      </c>
      <c r="BG197" s="161">
        <f>SUM(BG142:BG196)</f>
        <v>0</v>
      </c>
    </row>
    <row r="198" spans="1:17" ht="12.75">
      <c r="A198" s="139" t="s">
        <v>69</v>
      </c>
      <c r="B198" s="140" t="s">
        <v>409</v>
      </c>
      <c r="C198" s="141" t="s">
        <v>410</v>
      </c>
      <c r="D198" s="142"/>
      <c r="E198" s="143"/>
      <c r="F198" s="143"/>
      <c r="G198" s="144"/>
      <c r="H198" s="145"/>
      <c r="I198" s="145"/>
      <c r="J198" s="145"/>
      <c r="K198" s="145"/>
      <c r="Q198" s="146">
        <v>1</v>
      </c>
    </row>
    <row r="199" spans="1:59" ht="12.75">
      <c r="A199" s="147">
        <v>172</v>
      </c>
      <c r="B199" s="148" t="s">
        <v>411</v>
      </c>
      <c r="C199" s="149" t="s">
        <v>412</v>
      </c>
      <c r="D199" s="150" t="s">
        <v>258</v>
      </c>
      <c r="E199" s="151">
        <v>11</v>
      </c>
      <c r="F199" s="151">
        <v>0</v>
      </c>
      <c r="G199" s="152">
        <f>E199*F199</f>
        <v>0</v>
      </c>
      <c r="H199" s="153">
        <v>0.00701</v>
      </c>
      <c r="I199" s="153">
        <f>E199*H199</f>
        <v>0.07711</v>
      </c>
      <c r="J199" s="153">
        <v>0</v>
      </c>
      <c r="K199" s="153">
        <f>E199*J199</f>
        <v>0</v>
      </c>
      <c r="Q199" s="146">
        <v>2</v>
      </c>
      <c r="AA199" s="122">
        <v>12</v>
      </c>
      <c r="AB199" s="122">
        <v>0</v>
      </c>
      <c r="AC199" s="122">
        <v>172</v>
      </c>
      <c r="BB199" s="122">
        <v>2</v>
      </c>
      <c r="BC199" s="122">
        <f>IF(BB199=1,G199,0)</f>
        <v>0</v>
      </c>
      <c r="BD199" s="122">
        <f>IF(BB199=2,G199,0)</f>
        <v>0</v>
      </c>
      <c r="BE199" s="122">
        <f>IF(BB199=3,G199,0)</f>
        <v>0</v>
      </c>
      <c r="BF199" s="122">
        <f>IF(BB199=4,G199,0)</f>
        <v>0</v>
      </c>
      <c r="BG199" s="122">
        <f>IF(BB199=5,G199,0)</f>
        <v>0</v>
      </c>
    </row>
    <row r="200" spans="1:59" ht="25.5">
      <c r="A200" s="147">
        <v>173</v>
      </c>
      <c r="B200" s="148" t="s">
        <v>317</v>
      </c>
      <c r="C200" s="149" t="s">
        <v>413</v>
      </c>
      <c r="D200" s="150" t="s">
        <v>77</v>
      </c>
      <c r="E200" s="151">
        <v>11</v>
      </c>
      <c r="F200" s="151">
        <v>0</v>
      </c>
      <c r="G200" s="152">
        <f>E200*F200</f>
        <v>0</v>
      </c>
      <c r="H200" s="153">
        <v>0</v>
      </c>
      <c r="I200" s="153">
        <f>E200*H200</f>
        <v>0</v>
      </c>
      <c r="J200" s="153">
        <v>0</v>
      </c>
      <c r="K200" s="153">
        <f>E200*J200</f>
        <v>0</v>
      </c>
      <c r="Q200" s="146">
        <v>2</v>
      </c>
      <c r="AA200" s="122">
        <v>12</v>
      </c>
      <c r="AB200" s="122">
        <v>0</v>
      </c>
      <c r="AC200" s="122">
        <v>173</v>
      </c>
      <c r="BB200" s="122">
        <v>2</v>
      </c>
      <c r="BC200" s="122">
        <f>IF(BB200=1,G200,0)</f>
        <v>0</v>
      </c>
      <c r="BD200" s="122">
        <f>IF(BB200=2,G200,0)</f>
        <v>0</v>
      </c>
      <c r="BE200" s="122">
        <f>IF(BB200=3,G200,0)</f>
        <v>0</v>
      </c>
      <c r="BF200" s="122">
        <f>IF(BB200=4,G200,0)</f>
        <v>0</v>
      </c>
      <c r="BG200" s="122">
        <f>IF(BB200=5,G200,0)</f>
        <v>0</v>
      </c>
    </row>
    <row r="201" spans="1:59" ht="12.75">
      <c r="A201" s="147">
        <v>174</v>
      </c>
      <c r="B201" s="148" t="s">
        <v>414</v>
      </c>
      <c r="C201" s="149" t="s">
        <v>415</v>
      </c>
      <c r="D201" s="150" t="s">
        <v>54</v>
      </c>
      <c r="E201" s="151">
        <v>630.3</v>
      </c>
      <c r="F201" s="151">
        <v>0</v>
      </c>
      <c r="G201" s="152">
        <f>E201*F201</f>
        <v>0</v>
      </c>
      <c r="H201" s="153">
        <v>0</v>
      </c>
      <c r="I201" s="153">
        <f>E201*H201</f>
        <v>0</v>
      </c>
      <c r="J201" s="153">
        <v>0</v>
      </c>
      <c r="K201" s="153">
        <f>E201*J201</f>
        <v>0</v>
      </c>
      <c r="Q201" s="146">
        <v>2</v>
      </c>
      <c r="AA201" s="122">
        <v>12</v>
      </c>
      <c r="AB201" s="122">
        <v>0</v>
      </c>
      <c r="AC201" s="122">
        <v>174</v>
      </c>
      <c r="BB201" s="122">
        <v>2</v>
      </c>
      <c r="BC201" s="122">
        <f>IF(BB201=1,G201,0)</f>
        <v>0</v>
      </c>
      <c r="BD201" s="122">
        <f>IF(BB201=2,G201,0)</f>
        <v>0</v>
      </c>
      <c r="BE201" s="122">
        <f>IF(BB201=3,G201,0)</f>
        <v>0</v>
      </c>
      <c r="BF201" s="122">
        <f>IF(BB201=4,G201,0)</f>
        <v>0</v>
      </c>
      <c r="BG201" s="122">
        <f>IF(BB201=5,G201,0)</f>
        <v>0</v>
      </c>
    </row>
    <row r="202" spans="1:59" ht="12.75">
      <c r="A202" s="154"/>
      <c r="B202" s="155" t="s">
        <v>70</v>
      </c>
      <c r="C202" s="156" t="str">
        <f>CONCATENATE(B198," ",C198)</f>
        <v>726 Instalační prefabrikáty</v>
      </c>
      <c r="D202" s="154"/>
      <c r="E202" s="157"/>
      <c r="F202" s="157"/>
      <c r="G202" s="158">
        <f>SUM(G198:G201)</f>
        <v>0</v>
      </c>
      <c r="H202" s="159"/>
      <c r="I202" s="160">
        <f>SUM(I198:I201)</f>
        <v>0.07711</v>
      </c>
      <c r="J202" s="159"/>
      <c r="K202" s="160">
        <f>SUM(K198:K201)</f>
        <v>0</v>
      </c>
      <c r="Q202" s="146">
        <v>4</v>
      </c>
      <c r="BC202" s="161">
        <f>SUM(BC198:BC201)</f>
        <v>0</v>
      </c>
      <c r="BD202" s="161">
        <f>SUM(BD198:BD201)</f>
        <v>0</v>
      </c>
      <c r="BE202" s="161">
        <f>SUM(BE198:BE201)</f>
        <v>0</v>
      </c>
      <c r="BF202" s="161">
        <f>SUM(BF198:BF201)</f>
        <v>0</v>
      </c>
      <c r="BG202" s="161">
        <f>SUM(BG198:BG201)</f>
        <v>0</v>
      </c>
    </row>
    <row r="203" spans="1:17" ht="12.75">
      <c r="A203" s="139" t="s">
        <v>69</v>
      </c>
      <c r="B203" s="140" t="s">
        <v>416</v>
      </c>
      <c r="C203" s="141" t="s">
        <v>417</v>
      </c>
      <c r="D203" s="142"/>
      <c r="E203" s="143"/>
      <c r="F203" s="143"/>
      <c r="G203" s="144"/>
      <c r="H203" s="145"/>
      <c r="I203" s="145"/>
      <c r="J203" s="145"/>
      <c r="K203" s="145"/>
      <c r="Q203" s="146">
        <v>1</v>
      </c>
    </row>
    <row r="204" spans="1:59" ht="12.75">
      <c r="A204" s="147">
        <v>175</v>
      </c>
      <c r="B204" s="148" t="s">
        <v>418</v>
      </c>
      <c r="C204" s="149" t="s">
        <v>419</v>
      </c>
      <c r="D204" s="150" t="s">
        <v>77</v>
      </c>
      <c r="E204" s="151">
        <v>2</v>
      </c>
      <c r="F204" s="151">
        <v>0</v>
      </c>
      <c r="G204" s="152">
        <f>E204*F204</f>
        <v>0</v>
      </c>
      <c r="H204" s="153">
        <v>0</v>
      </c>
      <c r="I204" s="153">
        <f>E204*H204</f>
        <v>0</v>
      </c>
      <c r="J204" s="153">
        <v>0</v>
      </c>
      <c r="K204" s="153">
        <f>E204*J204</f>
        <v>0</v>
      </c>
      <c r="Q204" s="146">
        <v>2</v>
      </c>
      <c r="AA204" s="122">
        <v>12</v>
      </c>
      <c r="AB204" s="122">
        <v>0</v>
      </c>
      <c r="AC204" s="122">
        <v>175</v>
      </c>
      <c r="BB204" s="122">
        <v>2</v>
      </c>
      <c r="BC204" s="122">
        <f>IF(BB204=1,G204,0)</f>
        <v>0</v>
      </c>
      <c r="BD204" s="122">
        <f>IF(BB204=2,G204,0)</f>
        <v>0</v>
      </c>
      <c r="BE204" s="122">
        <f>IF(BB204=3,G204,0)</f>
        <v>0</v>
      </c>
      <c r="BF204" s="122">
        <f>IF(BB204=4,G204,0)</f>
        <v>0</v>
      </c>
      <c r="BG204" s="122">
        <f>IF(BB204=5,G204,0)</f>
        <v>0</v>
      </c>
    </row>
    <row r="205" spans="1:59" ht="25.5">
      <c r="A205" s="147">
        <v>176</v>
      </c>
      <c r="B205" s="148" t="s">
        <v>317</v>
      </c>
      <c r="C205" s="149" t="s">
        <v>420</v>
      </c>
      <c r="D205" s="150" t="s">
        <v>77</v>
      </c>
      <c r="E205" s="151">
        <v>2</v>
      </c>
      <c r="F205" s="151">
        <v>0</v>
      </c>
      <c r="G205" s="152">
        <f>E205*F205</f>
        <v>0</v>
      </c>
      <c r="H205" s="153">
        <v>0</v>
      </c>
      <c r="I205" s="153">
        <f>E205*H205</f>
        <v>0</v>
      </c>
      <c r="J205" s="153">
        <v>0</v>
      </c>
      <c r="K205" s="153">
        <f>E205*J205</f>
        <v>0</v>
      </c>
      <c r="Q205" s="146">
        <v>2</v>
      </c>
      <c r="AA205" s="122">
        <v>12</v>
      </c>
      <c r="AB205" s="122">
        <v>0</v>
      </c>
      <c r="AC205" s="122">
        <v>176</v>
      </c>
      <c r="BB205" s="122">
        <v>2</v>
      </c>
      <c r="BC205" s="122">
        <f>IF(BB205=1,G205,0)</f>
        <v>0</v>
      </c>
      <c r="BD205" s="122">
        <f>IF(BB205=2,G205,0)</f>
        <v>0</v>
      </c>
      <c r="BE205" s="122">
        <f>IF(BB205=3,G205,0)</f>
        <v>0</v>
      </c>
      <c r="BF205" s="122">
        <f>IF(BB205=4,G205,0)</f>
        <v>0</v>
      </c>
      <c r="BG205" s="122">
        <f>IF(BB205=5,G205,0)</f>
        <v>0</v>
      </c>
    </row>
    <row r="206" spans="1:59" ht="12.75">
      <c r="A206" s="147">
        <v>177</v>
      </c>
      <c r="B206" s="148" t="s">
        <v>421</v>
      </c>
      <c r="C206" s="149" t="s">
        <v>422</v>
      </c>
      <c r="D206" s="150" t="s">
        <v>77</v>
      </c>
      <c r="E206" s="151">
        <v>3</v>
      </c>
      <c r="F206" s="151">
        <v>0</v>
      </c>
      <c r="G206" s="152">
        <f>E206*F206</f>
        <v>0</v>
      </c>
      <c r="H206" s="153">
        <v>0.00023</v>
      </c>
      <c r="I206" s="153">
        <f>E206*H206</f>
        <v>0.0006900000000000001</v>
      </c>
      <c r="J206" s="153">
        <v>0</v>
      </c>
      <c r="K206" s="153">
        <f>E206*J206</f>
        <v>0</v>
      </c>
      <c r="Q206" s="146">
        <v>2</v>
      </c>
      <c r="AA206" s="122">
        <v>12</v>
      </c>
      <c r="AB206" s="122">
        <v>0</v>
      </c>
      <c r="AC206" s="122">
        <v>177</v>
      </c>
      <c r="BB206" s="122">
        <v>2</v>
      </c>
      <c r="BC206" s="122">
        <f>IF(BB206=1,G206,0)</f>
        <v>0</v>
      </c>
      <c r="BD206" s="122">
        <f>IF(BB206=2,G206,0)</f>
        <v>0</v>
      </c>
      <c r="BE206" s="122">
        <f>IF(BB206=3,G206,0)</f>
        <v>0</v>
      </c>
      <c r="BF206" s="122">
        <f>IF(BB206=4,G206,0)</f>
        <v>0</v>
      </c>
      <c r="BG206" s="122">
        <f>IF(BB206=5,G206,0)</f>
        <v>0</v>
      </c>
    </row>
    <row r="207" spans="1:59" ht="12.75">
      <c r="A207" s="147">
        <v>178</v>
      </c>
      <c r="B207" s="148" t="s">
        <v>423</v>
      </c>
      <c r="C207" s="149" t="s">
        <v>424</v>
      </c>
      <c r="D207" s="150" t="s">
        <v>54</v>
      </c>
      <c r="E207" s="151">
        <v>63.29</v>
      </c>
      <c r="F207" s="151">
        <v>0</v>
      </c>
      <c r="G207" s="152">
        <f>E207*F207</f>
        <v>0</v>
      </c>
      <c r="H207" s="153">
        <v>0</v>
      </c>
      <c r="I207" s="153">
        <f>E207*H207</f>
        <v>0</v>
      </c>
      <c r="J207" s="153">
        <v>0</v>
      </c>
      <c r="K207" s="153">
        <f>E207*J207</f>
        <v>0</v>
      </c>
      <c r="Q207" s="146">
        <v>2</v>
      </c>
      <c r="AA207" s="122">
        <v>12</v>
      </c>
      <c r="AB207" s="122">
        <v>0</v>
      </c>
      <c r="AC207" s="122">
        <v>178</v>
      </c>
      <c r="BB207" s="122">
        <v>2</v>
      </c>
      <c r="BC207" s="122">
        <f>IF(BB207=1,G207,0)</f>
        <v>0</v>
      </c>
      <c r="BD207" s="122">
        <f>IF(BB207=2,G207,0)</f>
        <v>0</v>
      </c>
      <c r="BE207" s="122">
        <f>IF(BB207=3,G207,0)</f>
        <v>0</v>
      </c>
      <c r="BF207" s="122">
        <f>IF(BB207=4,G207,0)</f>
        <v>0</v>
      </c>
      <c r="BG207" s="122">
        <f>IF(BB207=5,G207,0)</f>
        <v>0</v>
      </c>
    </row>
    <row r="208" spans="1:59" ht="12.75">
      <c r="A208" s="154"/>
      <c r="B208" s="155" t="s">
        <v>70</v>
      </c>
      <c r="C208" s="156" t="str">
        <f>CONCATENATE(B203," ",C203)</f>
        <v>734 Armatury</v>
      </c>
      <c r="D208" s="154"/>
      <c r="E208" s="157"/>
      <c r="F208" s="157"/>
      <c r="G208" s="158">
        <f>SUM(G203:G207)</f>
        <v>0</v>
      </c>
      <c r="H208" s="159"/>
      <c r="I208" s="160">
        <f>SUM(I203:I207)</f>
        <v>0.0006900000000000001</v>
      </c>
      <c r="J208" s="159"/>
      <c r="K208" s="160">
        <f>SUM(K203:K207)</f>
        <v>0</v>
      </c>
      <c r="Q208" s="146">
        <v>4</v>
      </c>
      <c r="BC208" s="161">
        <f>SUM(BC203:BC207)</f>
        <v>0</v>
      </c>
      <c r="BD208" s="161">
        <f>SUM(BD203:BD207)</f>
        <v>0</v>
      </c>
      <c r="BE208" s="161">
        <f>SUM(BE203:BE207)</f>
        <v>0</v>
      </c>
      <c r="BF208" s="161">
        <f>SUM(BF203:BF207)</f>
        <v>0</v>
      </c>
      <c r="BG208" s="161">
        <f>SUM(BG203:BG207)</f>
        <v>0</v>
      </c>
    </row>
    <row r="209" ht="12.75">
      <c r="E209" s="122"/>
    </row>
    <row r="210" ht="12.75">
      <c r="E210" s="122"/>
    </row>
    <row r="211" ht="12.75">
      <c r="E211" s="122"/>
    </row>
    <row r="212" ht="12.75">
      <c r="E212" s="122"/>
    </row>
    <row r="213" ht="12.75">
      <c r="E213" s="122"/>
    </row>
    <row r="214" ht="12.75">
      <c r="E214" s="122"/>
    </row>
    <row r="215" ht="12.75">
      <c r="E215" s="122"/>
    </row>
    <row r="216" ht="12.75">
      <c r="E216" s="122"/>
    </row>
    <row r="217" ht="12.75">
      <c r="E217" s="122"/>
    </row>
    <row r="218" ht="12.75">
      <c r="E218" s="122"/>
    </row>
    <row r="219" ht="12.75">
      <c r="E219" s="122"/>
    </row>
    <row r="220" ht="12.75">
      <c r="E220" s="122"/>
    </row>
    <row r="221" ht="12.75">
      <c r="E221" s="122"/>
    </row>
    <row r="222" ht="12.75">
      <c r="E222" s="122"/>
    </row>
    <row r="223" ht="12.75">
      <c r="E223" s="122"/>
    </row>
    <row r="224" ht="12.75">
      <c r="E224" s="122"/>
    </row>
    <row r="225" ht="12.75">
      <c r="E225" s="122"/>
    </row>
    <row r="226" ht="12.75">
      <c r="E226" s="122"/>
    </row>
    <row r="227" ht="12.75">
      <c r="E227" s="122"/>
    </row>
    <row r="228" ht="12.75">
      <c r="E228" s="122"/>
    </row>
    <row r="229" ht="12.75">
      <c r="E229" s="122"/>
    </row>
    <row r="230" ht="12.75">
      <c r="E230" s="122"/>
    </row>
    <row r="231" ht="12.75">
      <c r="E231" s="122"/>
    </row>
    <row r="232" spans="1:7" ht="12.75">
      <c r="A232" s="162"/>
      <c r="B232" s="162"/>
      <c r="C232" s="162"/>
      <c r="D232" s="162"/>
      <c r="E232" s="162"/>
      <c r="F232" s="162"/>
      <c r="G232" s="162"/>
    </row>
    <row r="233" spans="1:7" ht="12.75">
      <c r="A233" s="162"/>
      <c r="B233" s="162"/>
      <c r="C233" s="162"/>
      <c r="D233" s="162"/>
      <c r="E233" s="162"/>
      <c r="F233" s="162"/>
      <c r="G233" s="162"/>
    </row>
    <row r="234" spans="1:7" ht="12.75">
      <c r="A234" s="162"/>
      <c r="B234" s="162"/>
      <c r="C234" s="162"/>
      <c r="D234" s="162"/>
      <c r="E234" s="162"/>
      <c r="F234" s="162"/>
      <c r="G234" s="162"/>
    </row>
    <row r="235" spans="1:7" ht="12.75">
      <c r="A235" s="162"/>
      <c r="B235" s="162"/>
      <c r="C235" s="162"/>
      <c r="D235" s="162"/>
      <c r="E235" s="162"/>
      <c r="F235" s="162"/>
      <c r="G235" s="162"/>
    </row>
    <row r="236" ht="12.75">
      <c r="E236" s="122"/>
    </row>
    <row r="237" ht="12.75">
      <c r="E237" s="122"/>
    </row>
    <row r="238" ht="12.75">
      <c r="E238" s="122"/>
    </row>
    <row r="239" ht="12.75">
      <c r="E239" s="122"/>
    </row>
    <row r="240" ht="12.75">
      <c r="E240" s="122"/>
    </row>
    <row r="241" ht="12.75">
      <c r="E241" s="122"/>
    </row>
    <row r="242" ht="12.75">
      <c r="E242" s="122"/>
    </row>
    <row r="243" ht="12.75">
      <c r="E243" s="122"/>
    </row>
    <row r="244" ht="12.75">
      <c r="E244" s="122"/>
    </row>
    <row r="245" ht="12.75">
      <c r="E245" s="122"/>
    </row>
    <row r="246" ht="12.75">
      <c r="E246" s="122"/>
    </row>
    <row r="247" ht="12.75">
      <c r="E247" s="122"/>
    </row>
    <row r="248" ht="12.75">
      <c r="E248" s="122"/>
    </row>
    <row r="249" ht="12.75">
      <c r="E249" s="122"/>
    </row>
    <row r="250" ht="12.75">
      <c r="E250" s="122"/>
    </row>
    <row r="251" ht="12.75">
      <c r="E251" s="122"/>
    </row>
    <row r="252" ht="12.75">
      <c r="E252" s="122"/>
    </row>
    <row r="253" ht="12.75">
      <c r="E253" s="122"/>
    </row>
    <row r="254" ht="12.75">
      <c r="E254" s="122"/>
    </row>
    <row r="255" ht="12.75">
      <c r="E255" s="122"/>
    </row>
    <row r="256" ht="12.75">
      <c r="E256" s="122"/>
    </row>
    <row r="257" ht="12.75">
      <c r="E257" s="122"/>
    </row>
    <row r="258" ht="12.75">
      <c r="E258" s="122"/>
    </row>
    <row r="259" ht="12.75">
      <c r="E259" s="122"/>
    </row>
    <row r="260" ht="12.75">
      <c r="E260" s="122"/>
    </row>
    <row r="261" spans="1:2" ht="12.75">
      <c r="A261" s="163"/>
      <c r="B261" s="163"/>
    </row>
    <row r="262" spans="1:7" ht="12.75">
      <c r="A262" s="162"/>
      <c r="B262" s="162"/>
      <c r="C262" s="165"/>
      <c r="D262" s="165"/>
      <c r="E262" s="166"/>
      <c r="F262" s="165"/>
      <c r="G262" s="167"/>
    </row>
    <row r="263" spans="1:7" ht="12.75">
      <c r="A263" s="168"/>
      <c r="B263" s="168"/>
      <c r="C263" s="162"/>
      <c r="D263" s="162"/>
      <c r="E263" s="169"/>
      <c r="F263" s="162"/>
      <c r="G263" s="162"/>
    </row>
    <row r="264" spans="1:7" ht="12.75">
      <c r="A264" s="162"/>
      <c r="B264" s="162"/>
      <c r="C264" s="162"/>
      <c r="D264" s="162"/>
      <c r="E264" s="169"/>
      <c r="F264" s="162"/>
      <c r="G264" s="162"/>
    </row>
    <row r="265" spans="1:7" ht="12.75">
      <c r="A265" s="162"/>
      <c r="B265" s="162"/>
      <c r="C265" s="162"/>
      <c r="D265" s="162"/>
      <c r="E265" s="169"/>
      <c r="F265" s="162"/>
      <c r="G265" s="162"/>
    </row>
    <row r="266" spans="1:7" ht="12.75">
      <c r="A266" s="162"/>
      <c r="B266" s="162"/>
      <c r="C266" s="162"/>
      <c r="D266" s="162"/>
      <c r="E266" s="169"/>
      <c r="F266" s="162"/>
      <c r="G266" s="162"/>
    </row>
    <row r="267" spans="1:7" ht="12.75">
      <c r="A267" s="162"/>
      <c r="B267" s="162"/>
      <c r="C267" s="162"/>
      <c r="D267" s="162"/>
      <c r="E267" s="169"/>
      <c r="F267" s="162"/>
      <c r="G267" s="162"/>
    </row>
    <row r="268" spans="1:7" ht="12.75">
      <c r="A268" s="162"/>
      <c r="B268" s="162"/>
      <c r="C268" s="162"/>
      <c r="D268" s="162"/>
      <c r="E268" s="169"/>
      <c r="F268" s="162"/>
      <c r="G268" s="162"/>
    </row>
    <row r="269" spans="1:7" ht="12.75">
      <c r="A269" s="162"/>
      <c r="B269" s="162"/>
      <c r="C269" s="162"/>
      <c r="D269" s="162"/>
      <c r="E269" s="169"/>
      <c r="F269" s="162"/>
      <c r="G269" s="162"/>
    </row>
    <row r="270" spans="1:7" ht="12.75">
      <c r="A270" s="162"/>
      <c r="B270" s="162"/>
      <c r="C270" s="162"/>
      <c r="D270" s="162"/>
      <c r="E270" s="169"/>
      <c r="F270" s="162"/>
      <c r="G270" s="162"/>
    </row>
    <row r="271" spans="1:7" ht="12.75">
      <c r="A271" s="162"/>
      <c r="B271" s="162"/>
      <c r="C271" s="162"/>
      <c r="D271" s="162"/>
      <c r="E271" s="169"/>
      <c r="F271" s="162"/>
      <c r="G271" s="162"/>
    </row>
    <row r="272" spans="1:7" ht="12.75">
      <c r="A272" s="162"/>
      <c r="B272" s="162"/>
      <c r="C272" s="162"/>
      <c r="D272" s="162"/>
      <c r="E272" s="169"/>
      <c r="F272" s="162"/>
      <c r="G272" s="162"/>
    </row>
    <row r="273" spans="1:7" ht="12.75">
      <c r="A273" s="162"/>
      <c r="B273" s="162"/>
      <c r="C273" s="162"/>
      <c r="D273" s="162"/>
      <c r="E273" s="169"/>
      <c r="F273" s="162"/>
      <c r="G273" s="162"/>
    </row>
    <row r="274" spans="1:7" ht="12.75">
      <c r="A274" s="162"/>
      <c r="B274" s="162"/>
      <c r="C274" s="162"/>
      <c r="D274" s="162"/>
      <c r="E274" s="169"/>
      <c r="F274" s="162"/>
      <c r="G274" s="162"/>
    </row>
    <row r="275" spans="1:7" ht="12.75">
      <c r="A275" s="162"/>
      <c r="B275" s="162"/>
      <c r="C275" s="162"/>
      <c r="D275" s="162"/>
      <c r="E275" s="169"/>
      <c r="F275" s="162"/>
      <c r="G275" s="162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Verka</dc:creator>
  <cp:keywords/>
  <dc:description/>
  <cp:lastModifiedBy>Verka</cp:lastModifiedBy>
  <cp:lastPrinted>2014-05-29T09:22:14Z</cp:lastPrinted>
  <dcterms:created xsi:type="dcterms:W3CDTF">2014-05-28T17:47:16Z</dcterms:created>
  <dcterms:modified xsi:type="dcterms:W3CDTF">2014-05-30T05:59:11Z</dcterms:modified>
  <cp:category/>
  <cp:version/>
  <cp:contentType/>
  <cp:contentStatus/>
</cp:coreProperties>
</file>